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\Desktop\danestare\Desktop\PANS w Nysie\Prodziekan BW\AI Gotowe\"/>
    </mc:Choice>
  </mc:AlternateContent>
  <xr:revisionPtr revIDLastSave="0" documentId="8_{3BF93C54-B6F0-4744-AF90-C7A3CB588297}" xr6:coauthVersionLast="47" xr6:coauthVersionMax="47" xr10:uidLastSave="{00000000-0000-0000-0000-000000000000}"/>
  <bookViews>
    <workbookView xWindow="-120" yWindow="-120" windowWidth="24240" windowHeight="13140" tabRatio="284" activeTab="1" xr2:uid="{00000000-000D-0000-FFFF-FFFF00000000}"/>
  </bookViews>
  <sheets>
    <sheet name="stacjonarne" sheetId="1" r:id="rId1"/>
    <sheet name="zaoczne" sheetId="5" r:id="rId2"/>
  </sheets>
  <externalReferences>
    <externalReference r:id="rId3"/>
    <externalReference r:id="rId4"/>
  </externalReferences>
  <definedNames>
    <definedName name="_xlnm._FilterDatabase" localSheetId="0" hidden="1">stacjonarne!$A$5:$BS$77</definedName>
    <definedName name="dan_isd">stacjonarne!#REF!</definedName>
    <definedName name="dan_isz">'[1]IS-Z'!#REF!</definedName>
    <definedName name="dane">[2]Dane!$C$3:$H$50</definedName>
    <definedName name="druk">stacjonarne!$A$1:$AR$65</definedName>
    <definedName name="formy_zajec">stacjonarne!$BM$1</definedName>
    <definedName name="kolor_egzam">stacjonarne!$B$68</definedName>
    <definedName name="l_semestrow">[2]Podsumowanie!$C$1</definedName>
    <definedName name="_xlnm.Print_Area" localSheetId="0">stacjonarne!$A$1:$AN$65</definedName>
    <definedName name="wersja_siatki">stacjonarne!$J$2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5" l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31" i="5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H31" i="5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8" i="5"/>
  <c r="J59" i="5"/>
  <c r="H59" i="5"/>
  <c r="G59" i="5"/>
  <c r="F59" i="5"/>
  <c r="D59" i="5"/>
  <c r="E58" i="5"/>
  <c r="E57" i="5"/>
  <c r="J56" i="5"/>
  <c r="G56" i="5"/>
  <c r="J55" i="5"/>
  <c r="G55" i="5"/>
  <c r="J54" i="5"/>
  <c r="I54" i="5"/>
  <c r="G54" i="5"/>
  <c r="J53" i="5"/>
  <c r="G53" i="5"/>
  <c r="D53" i="5"/>
  <c r="J52" i="5"/>
  <c r="I52" i="5"/>
  <c r="G52" i="5"/>
  <c r="J51" i="5"/>
  <c r="I51" i="5"/>
  <c r="G51" i="5"/>
  <c r="J50" i="5"/>
  <c r="I50" i="5"/>
  <c r="D50" i="5"/>
  <c r="J49" i="5"/>
  <c r="I49" i="5"/>
  <c r="G49" i="5"/>
  <c r="L59" i="1"/>
  <c r="J59" i="1"/>
  <c r="I59" i="1"/>
  <c r="H59" i="1"/>
  <c r="F59" i="1"/>
  <c r="G58" i="1"/>
  <c r="G57" i="1"/>
  <c r="L56" i="1"/>
  <c r="I56" i="1"/>
  <c r="L55" i="1"/>
  <c r="I55" i="1"/>
  <c r="L54" i="1"/>
  <c r="K54" i="1"/>
  <c r="I54" i="1"/>
  <c r="L53" i="1"/>
  <c r="I53" i="1"/>
  <c r="F53" i="1"/>
  <c r="L52" i="1"/>
  <c r="K52" i="1"/>
  <c r="I52" i="1"/>
  <c r="L51" i="1"/>
  <c r="K51" i="1"/>
  <c r="I51" i="1"/>
  <c r="L50" i="1"/>
  <c r="K50" i="1"/>
  <c r="F50" i="1"/>
  <c r="F48" i="1" s="1"/>
  <c r="L49" i="1"/>
  <c r="K49" i="1"/>
  <c r="I49" i="1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C29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I61" i="5" s="1"/>
  <c r="AJ16" i="5"/>
  <c r="AK16" i="5"/>
  <c r="C16" i="5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E16" i="1"/>
  <c r="E5" i="1"/>
  <c r="I33" i="1"/>
  <c r="J33" i="1"/>
  <c r="L33" i="1"/>
  <c r="AA29" i="1" s="1"/>
  <c r="A18" i="1"/>
  <c r="H15" i="1"/>
  <c r="I15" i="1"/>
  <c r="K15" i="1"/>
  <c r="L15" i="1"/>
  <c r="AT15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E36" i="5"/>
  <c r="E30" i="5"/>
  <c r="C64" i="5"/>
  <c r="C63" i="5"/>
  <c r="AR60" i="5"/>
  <c r="I60" i="5"/>
  <c r="H60" i="5"/>
  <c r="G60" i="5"/>
  <c r="F60" i="5"/>
  <c r="AR59" i="5"/>
  <c r="AR56" i="5"/>
  <c r="AR55" i="5"/>
  <c r="AR54" i="5"/>
  <c r="AR53" i="5"/>
  <c r="AR52" i="5"/>
  <c r="AR51" i="5"/>
  <c r="AR50" i="5"/>
  <c r="AR47" i="5"/>
  <c r="J47" i="5"/>
  <c r="AR49" i="5"/>
  <c r="AR48" i="5"/>
  <c r="AK48" i="5"/>
  <c r="AJ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C48" i="5"/>
  <c r="AR46" i="5"/>
  <c r="J46" i="5"/>
  <c r="H46" i="5"/>
  <c r="G46" i="5"/>
  <c r="D46" i="5"/>
  <c r="AR45" i="5"/>
  <c r="J45" i="5"/>
  <c r="I45" i="5"/>
  <c r="F45" i="5"/>
  <c r="F29" i="5" s="1"/>
  <c r="D45" i="5"/>
  <c r="AR44" i="5"/>
  <c r="J44" i="5"/>
  <c r="I44" i="5"/>
  <c r="G44" i="5"/>
  <c r="AR43" i="5"/>
  <c r="J43" i="5"/>
  <c r="I43" i="5"/>
  <c r="D43" i="5"/>
  <c r="AR42" i="5"/>
  <c r="J42" i="5"/>
  <c r="I42" i="5"/>
  <c r="H42" i="5"/>
  <c r="G42" i="5"/>
  <c r="D42" i="5"/>
  <c r="AR41" i="5"/>
  <c r="J41" i="5"/>
  <c r="I41" i="5"/>
  <c r="H41" i="5"/>
  <c r="G41" i="5"/>
  <c r="D41" i="5"/>
  <c r="AR40" i="5"/>
  <c r="J40" i="5"/>
  <c r="I40" i="5"/>
  <c r="D40" i="5"/>
  <c r="AR39" i="5"/>
  <c r="J39" i="5"/>
  <c r="I39" i="5"/>
  <c r="D39" i="5"/>
  <c r="AR38" i="5"/>
  <c r="J38" i="5"/>
  <c r="H38" i="5"/>
  <c r="G38" i="5"/>
  <c r="AR37" i="5"/>
  <c r="J37" i="5"/>
  <c r="I37" i="5"/>
  <c r="G37" i="5"/>
  <c r="D37" i="5"/>
  <c r="AR35" i="5"/>
  <c r="J35" i="5"/>
  <c r="H35" i="5"/>
  <c r="G35" i="5"/>
  <c r="AR34" i="5"/>
  <c r="J34" i="5"/>
  <c r="I34" i="5"/>
  <c r="H34" i="5"/>
  <c r="D34" i="5"/>
  <c r="AR33" i="5"/>
  <c r="J33" i="5"/>
  <c r="H33" i="5"/>
  <c r="G33" i="5"/>
  <c r="AR29" i="5"/>
  <c r="AR28" i="5"/>
  <c r="J28" i="5"/>
  <c r="G28" i="5"/>
  <c r="D28" i="5"/>
  <c r="AR27" i="5"/>
  <c r="J27" i="5"/>
  <c r="I27" i="5"/>
  <c r="G27" i="5"/>
  <c r="F27" i="5"/>
  <c r="F16" i="5" s="1"/>
  <c r="D27" i="5"/>
  <c r="AR26" i="5"/>
  <c r="J26" i="5"/>
  <c r="H26" i="5"/>
  <c r="G26" i="5"/>
  <c r="D26" i="5"/>
  <c r="AR25" i="5"/>
  <c r="J25" i="5"/>
  <c r="H25" i="5"/>
  <c r="G25" i="5"/>
  <c r="D25" i="5"/>
  <c r="AR24" i="5"/>
  <c r="J24" i="5"/>
  <c r="H24" i="5"/>
  <c r="G24" i="5"/>
  <c r="D24" i="5"/>
  <c r="AR23" i="5"/>
  <c r="J23" i="5"/>
  <c r="H23" i="5"/>
  <c r="G23" i="5"/>
  <c r="AR22" i="5"/>
  <c r="J22" i="5"/>
  <c r="G22" i="5"/>
  <c r="D22" i="5"/>
  <c r="AR21" i="5"/>
  <c r="J21" i="5"/>
  <c r="H21" i="5"/>
  <c r="G21" i="5"/>
  <c r="D21" i="5"/>
  <c r="AR20" i="5"/>
  <c r="J20" i="5"/>
  <c r="H20" i="5"/>
  <c r="D20" i="5"/>
  <c r="AR19" i="5"/>
  <c r="J19" i="5"/>
  <c r="H19" i="5"/>
  <c r="G19" i="5"/>
  <c r="D19" i="5"/>
  <c r="AR31" i="5"/>
  <c r="J31" i="5"/>
  <c r="G31" i="5"/>
  <c r="D31" i="5"/>
  <c r="AR18" i="5"/>
  <c r="J18" i="5"/>
  <c r="H18" i="5"/>
  <c r="D18" i="5"/>
  <c r="AR17" i="5"/>
  <c r="J17" i="5"/>
  <c r="I17" i="5"/>
  <c r="H17" i="5"/>
  <c r="D17" i="5"/>
  <c r="J14" i="5"/>
  <c r="I14" i="5"/>
  <c r="H14" i="5"/>
  <c r="G14" i="5"/>
  <c r="AR16" i="5"/>
  <c r="AR15" i="5"/>
  <c r="J15" i="5"/>
  <c r="I15" i="5"/>
  <c r="G15" i="5"/>
  <c r="F15" i="5"/>
  <c r="AR13" i="5"/>
  <c r="J13" i="5"/>
  <c r="I13" i="5"/>
  <c r="G13" i="5"/>
  <c r="F13" i="5"/>
  <c r="AR12" i="5"/>
  <c r="J12" i="5"/>
  <c r="I12" i="5"/>
  <c r="G12" i="5"/>
  <c r="F12" i="5"/>
  <c r="D12" i="5"/>
  <c r="AR11" i="5"/>
  <c r="J11" i="5"/>
  <c r="I11" i="5"/>
  <c r="G11" i="5"/>
  <c r="D11" i="5"/>
  <c r="AR10" i="5"/>
  <c r="J10" i="5"/>
  <c r="I10" i="5"/>
  <c r="H10" i="5"/>
  <c r="G10" i="5"/>
  <c r="D10" i="5"/>
  <c r="AR9" i="5"/>
  <c r="J9" i="5"/>
  <c r="I9" i="5"/>
  <c r="G9" i="5"/>
  <c r="F9" i="5"/>
  <c r="D9" i="5"/>
  <c r="AR8" i="5"/>
  <c r="J8" i="5"/>
  <c r="I8" i="5"/>
  <c r="H8" i="5"/>
  <c r="G8" i="5"/>
  <c r="D8" i="5"/>
  <c r="AR7" i="5"/>
  <c r="J7" i="5"/>
  <c r="I7" i="5"/>
  <c r="H7" i="5"/>
  <c r="G7" i="5"/>
  <c r="D7" i="5"/>
  <c r="AR6" i="5"/>
  <c r="J6" i="5"/>
  <c r="I6" i="5"/>
  <c r="H6" i="5"/>
  <c r="G6" i="5"/>
  <c r="AK5" i="5"/>
  <c r="AJ5" i="5"/>
  <c r="AJ61" i="5" s="1"/>
  <c r="AI5" i="5"/>
  <c r="AH5" i="5"/>
  <c r="AG5" i="5"/>
  <c r="AF5" i="5"/>
  <c r="AF61" i="5" s="1"/>
  <c r="AE5" i="5"/>
  <c r="AD5" i="5"/>
  <c r="AC5" i="5"/>
  <c r="AB5" i="5"/>
  <c r="AA5" i="5"/>
  <c r="Z5" i="5"/>
  <c r="Y5" i="5"/>
  <c r="X5" i="5"/>
  <c r="W5" i="5"/>
  <c r="V5" i="5"/>
  <c r="V61" i="5" s="1"/>
  <c r="U5" i="5"/>
  <c r="T5" i="5"/>
  <c r="S5" i="5"/>
  <c r="R5" i="5"/>
  <c r="Q5" i="5"/>
  <c r="P5" i="5"/>
  <c r="O5" i="5"/>
  <c r="N5" i="5"/>
  <c r="M5" i="5"/>
  <c r="L5" i="5"/>
  <c r="K5" i="5"/>
  <c r="C5" i="5"/>
  <c r="A3" i="5"/>
  <c r="AR2" i="5"/>
  <c r="AQ2" i="5"/>
  <c r="I2" i="5"/>
  <c r="H2" i="5"/>
  <c r="AQ3" i="5" s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M5" i="1"/>
  <c r="M61" i="1" s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E48" i="1"/>
  <c r="AT56" i="1"/>
  <c r="AT55" i="1"/>
  <c r="AT54" i="1"/>
  <c r="AT52" i="1"/>
  <c r="AT49" i="1"/>
  <c r="K45" i="1"/>
  <c r="A8" i="1"/>
  <c r="AT10" i="1"/>
  <c r="L10" i="1"/>
  <c r="K10" i="1"/>
  <c r="J10" i="1"/>
  <c r="I10" i="1"/>
  <c r="F10" i="1"/>
  <c r="J2" i="1"/>
  <c r="AS3" i="1" s="1"/>
  <c r="AT37" i="1"/>
  <c r="AT26" i="1"/>
  <c r="L25" i="1"/>
  <c r="J25" i="1"/>
  <c r="I25" i="1"/>
  <c r="F25" i="1"/>
  <c r="L41" i="1"/>
  <c r="K41" i="1"/>
  <c r="J41" i="1"/>
  <c r="I41" i="1"/>
  <c r="F41" i="1"/>
  <c r="L45" i="1"/>
  <c r="H45" i="1"/>
  <c r="F45" i="1"/>
  <c r="AT60" i="1"/>
  <c r="AT47" i="1"/>
  <c r="L27" i="1"/>
  <c r="K27" i="1"/>
  <c r="I27" i="1"/>
  <c r="H27" i="1"/>
  <c r="H16" i="1" s="1"/>
  <c r="F27" i="1"/>
  <c r="L20" i="1"/>
  <c r="J20" i="1"/>
  <c r="F20" i="1"/>
  <c r="L31" i="1"/>
  <c r="J31" i="1"/>
  <c r="I31" i="1"/>
  <c r="E29" i="1"/>
  <c r="L23" i="1"/>
  <c r="J23" i="1"/>
  <c r="I23" i="1"/>
  <c r="L21" i="1"/>
  <c r="J21" i="1"/>
  <c r="I21" i="1"/>
  <c r="F21" i="1"/>
  <c r="L37" i="1"/>
  <c r="K37" i="1"/>
  <c r="I37" i="1"/>
  <c r="F37" i="1"/>
  <c r="F13" i="1"/>
  <c r="H13" i="1"/>
  <c r="I13" i="1"/>
  <c r="K13" i="1"/>
  <c r="L13" i="1"/>
  <c r="F11" i="1"/>
  <c r="I11" i="1"/>
  <c r="K11" i="1"/>
  <c r="L11" i="1"/>
  <c r="I6" i="1"/>
  <c r="J6" i="1"/>
  <c r="K6" i="1"/>
  <c r="L6" i="1"/>
  <c r="F7" i="1"/>
  <c r="I7" i="1"/>
  <c r="J7" i="1"/>
  <c r="K7" i="1"/>
  <c r="L7" i="1"/>
  <c r="F8" i="1"/>
  <c r="I8" i="1"/>
  <c r="J8" i="1"/>
  <c r="K8" i="1"/>
  <c r="L8" i="1"/>
  <c r="F12" i="1"/>
  <c r="H12" i="1"/>
  <c r="I12" i="1"/>
  <c r="K12" i="1"/>
  <c r="L12" i="1"/>
  <c r="F14" i="1"/>
  <c r="I14" i="1"/>
  <c r="J14" i="1"/>
  <c r="K14" i="1"/>
  <c r="L14" i="1"/>
  <c r="F17" i="1"/>
  <c r="J17" i="1"/>
  <c r="K17" i="1"/>
  <c r="L17" i="1"/>
  <c r="F18" i="1"/>
  <c r="J18" i="1"/>
  <c r="L18" i="1"/>
  <c r="F19" i="1"/>
  <c r="I19" i="1"/>
  <c r="J19" i="1"/>
  <c r="L19" i="1"/>
  <c r="F22" i="1"/>
  <c r="I22" i="1"/>
  <c r="L22" i="1"/>
  <c r="F26" i="1"/>
  <c r="I26" i="1"/>
  <c r="J26" i="1"/>
  <c r="L26" i="1"/>
  <c r="F24" i="1"/>
  <c r="I24" i="1"/>
  <c r="J24" i="1"/>
  <c r="L24" i="1"/>
  <c r="F28" i="1"/>
  <c r="I28" i="1"/>
  <c r="L28" i="1"/>
  <c r="F34" i="1"/>
  <c r="J34" i="1"/>
  <c r="K34" i="1"/>
  <c r="L34" i="1"/>
  <c r="F42" i="1"/>
  <c r="I42" i="1"/>
  <c r="J42" i="1"/>
  <c r="K42" i="1"/>
  <c r="L42" i="1"/>
  <c r="F43" i="1"/>
  <c r="K43" i="1"/>
  <c r="L43" i="1"/>
  <c r="F46" i="1"/>
  <c r="I46" i="1"/>
  <c r="J46" i="1"/>
  <c r="L46" i="1"/>
  <c r="I38" i="1"/>
  <c r="J38" i="1"/>
  <c r="L38" i="1"/>
  <c r="F39" i="1"/>
  <c r="K39" i="1"/>
  <c r="L39" i="1"/>
  <c r="F40" i="1"/>
  <c r="K40" i="1"/>
  <c r="L40" i="1"/>
  <c r="F35" i="1"/>
  <c r="I35" i="1"/>
  <c r="J35" i="1"/>
  <c r="L35" i="1"/>
  <c r="I44" i="1"/>
  <c r="K44" i="1"/>
  <c r="L44" i="1"/>
  <c r="L47" i="1"/>
  <c r="H60" i="1"/>
  <c r="I60" i="1"/>
  <c r="J60" i="1"/>
  <c r="K60" i="1"/>
  <c r="A3" i="1"/>
  <c r="I9" i="1"/>
  <c r="K9" i="1"/>
  <c r="L9" i="1"/>
  <c r="H9" i="1"/>
  <c r="AS2" i="1"/>
  <c r="F9" i="1"/>
  <c r="K2" i="1"/>
  <c r="AT2" i="1"/>
  <c r="AT48" i="1"/>
  <c r="AT16" i="1"/>
  <c r="AT29" i="1"/>
  <c r="AT27" i="1"/>
  <c r="AT50" i="1"/>
  <c r="AT42" i="1"/>
  <c r="AT11" i="1"/>
  <c r="AT53" i="1"/>
  <c r="AT40" i="1"/>
  <c r="AT46" i="1"/>
  <c r="AT41" i="1"/>
  <c r="AT8" i="1"/>
  <c r="AT35" i="1"/>
  <c r="AT28" i="1"/>
  <c r="AT14" i="1"/>
  <c r="AT59" i="1"/>
  <c r="AT34" i="1"/>
  <c r="AT24" i="1"/>
  <c r="AT44" i="1"/>
  <c r="AT39" i="1"/>
  <c r="AT22" i="1"/>
  <c r="AT45" i="1"/>
  <c r="AT38" i="1"/>
  <c r="AT23" i="1"/>
  <c r="AT13" i="1"/>
  <c r="AT19" i="1"/>
  <c r="AT7" i="1"/>
  <c r="AT18" i="1"/>
  <c r="AT17" i="1"/>
  <c r="AT12" i="1"/>
  <c r="AT51" i="1"/>
  <c r="AT25" i="1"/>
  <c r="AT21" i="1"/>
  <c r="AT20" i="1"/>
  <c r="AT43" i="1"/>
  <c r="AT6" i="1"/>
  <c r="AT9" i="1"/>
  <c r="D63" i="1"/>
  <c r="E63" i="1"/>
  <c r="E64" i="1"/>
  <c r="D64" i="1"/>
  <c r="S61" i="5" l="1"/>
  <c r="W61" i="5"/>
  <c r="AA61" i="5"/>
  <c r="Z61" i="5"/>
  <c r="C61" i="5"/>
  <c r="D48" i="5"/>
  <c r="O61" i="5"/>
  <c r="N61" i="5"/>
  <c r="AH61" i="5"/>
  <c r="A2" i="5"/>
  <c r="K61" i="5"/>
  <c r="M61" i="5"/>
  <c r="Q61" i="5"/>
  <c r="Y61" i="5"/>
  <c r="AD61" i="5"/>
  <c r="AC61" i="5"/>
  <c r="L61" i="5"/>
  <c r="AG61" i="1"/>
  <c r="Q61" i="1"/>
  <c r="AK61" i="1"/>
  <c r="AS46" i="1"/>
  <c r="AS41" i="1"/>
  <c r="X61" i="1"/>
  <c r="T61" i="1"/>
  <c r="P61" i="1"/>
  <c r="AL61" i="1"/>
  <c r="Z61" i="1"/>
  <c r="AC61" i="1"/>
  <c r="Y61" i="1"/>
  <c r="AH61" i="1"/>
  <c r="AS51" i="1"/>
  <c r="A2" i="1"/>
  <c r="AS25" i="1"/>
  <c r="AS40" i="1"/>
  <c r="AS47" i="1"/>
  <c r="AS37" i="1"/>
  <c r="H29" i="1"/>
  <c r="AJ61" i="1"/>
  <c r="AI61" i="1"/>
  <c r="S61" i="1"/>
  <c r="AE61" i="5"/>
  <c r="R61" i="5"/>
  <c r="AQ41" i="5"/>
  <c r="AQ33" i="5"/>
  <c r="AQ43" i="5"/>
  <c r="AQ42" i="5"/>
  <c r="AQ56" i="5"/>
  <c r="AQ57" i="5"/>
  <c r="AQ55" i="5"/>
  <c r="AQ27" i="5"/>
  <c r="AQ30" i="5"/>
  <c r="AQ37" i="5"/>
  <c r="AQ12" i="5"/>
  <c r="AQ44" i="5"/>
  <c r="AQ28" i="5"/>
  <c r="AQ52" i="5"/>
  <c r="AQ47" i="5"/>
  <c r="AQ49" i="5"/>
  <c r="AQ40" i="5"/>
  <c r="AQ58" i="5"/>
  <c r="AQ18" i="5"/>
  <c r="AQ53" i="5"/>
  <c r="AQ50" i="5"/>
  <c r="AQ22" i="5"/>
  <c r="AQ9" i="5"/>
  <c r="AQ54" i="5"/>
  <c r="AQ19" i="5"/>
  <c r="AQ38" i="5"/>
  <c r="AQ46" i="5"/>
  <c r="AQ21" i="5"/>
  <c r="AQ34" i="5"/>
  <c r="AQ51" i="5"/>
  <c r="AQ7" i="5"/>
  <c r="AQ36" i="5"/>
  <c r="AQ24" i="5"/>
  <c r="AQ20" i="5"/>
  <c r="AQ6" i="5"/>
  <c r="AQ45" i="5"/>
  <c r="AQ60" i="5"/>
  <c r="P61" i="5"/>
  <c r="T61" i="5"/>
  <c r="X61" i="5"/>
  <c r="AB61" i="5"/>
  <c r="AG61" i="5"/>
  <c r="D16" i="5"/>
  <c r="D5" i="5"/>
  <c r="D29" i="5"/>
  <c r="K62" i="5"/>
  <c r="AK61" i="5"/>
  <c r="H48" i="5"/>
  <c r="F5" i="1"/>
  <c r="R61" i="1"/>
  <c r="E61" i="1"/>
  <c r="AA61" i="1"/>
  <c r="O61" i="1"/>
  <c r="F16" i="1"/>
  <c r="N61" i="1"/>
  <c r="AS49" i="1"/>
  <c r="AS44" i="1"/>
  <c r="AS17" i="1"/>
  <c r="U61" i="1"/>
  <c r="W61" i="1"/>
  <c r="AM61" i="1"/>
  <c r="AD61" i="1"/>
  <c r="V61" i="1"/>
  <c r="AS54" i="1"/>
  <c r="AS45" i="1"/>
  <c r="AS28" i="1"/>
  <c r="AG62" i="1"/>
  <c r="AF61" i="1"/>
  <c r="AB61" i="1"/>
  <c r="AE61" i="1"/>
  <c r="AS58" i="1"/>
  <c r="AS43" i="1"/>
  <c r="AS20" i="1"/>
  <c r="AS22" i="1"/>
  <c r="AS42" i="1"/>
  <c r="AS56" i="1"/>
  <c r="AS36" i="1"/>
  <c r="AS39" i="1"/>
  <c r="AS38" i="1"/>
  <c r="AS13" i="1"/>
  <c r="AS50" i="1"/>
  <c r="AS23" i="1"/>
  <c r="AS6" i="1"/>
  <c r="AS10" i="1"/>
  <c r="AS24" i="1"/>
  <c r="AS12" i="1"/>
  <c r="AS8" i="1"/>
  <c r="AS11" i="1"/>
  <c r="AS19" i="1"/>
  <c r="AS55" i="1"/>
  <c r="AS60" i="1"/>
  <c r="AS18" i="1"/>
  <c r="AS27" i="1"/>
  <c r="AS34" i="1"/>
  <c r="AS53" i="1"/>
  <c r="AS30" i="1"/>
  <c r="AS59" i="1"/>
  <c r="AS26" i="1"/>
  <c r="AS14" i="1"/>
  <c r="AS57" i="1"/>
  <c r="AS7" i="1"/>
  <c r="AS35" i="1"/>
  <c r="AS52" i="1"/>
  <c r="AS9" i="1"/>
  <c r="AS21" i="1"/>
  <c r="E55" i="5"/>
  <c r="AQ17" i="5"/>
  <c r="AQ59" i="5"/>
  <c r="AQ23" i="5"/>
  <c r="AQ8" i="5"/>
  <c r="AQ10" i="5"/>
  <c r="AQ35" i="5"/>
  <c r="AQ11" i="5"/>
  <c r="AQ13" i="5"/>
  <c r="AQ31" i="5"/>
  <c r="AQ39" i="5"/>
  <c r="AQ25" i="5"/>
  <c r="AQ26" i="5"/>
  <c r="U61" i="5"/>
  <c r="J48" i="1"/>
  <c r="G49" i="1"/>
  <c r="L5" i="1"/>
  <c r="G16" i="5"/>
  <c r="E37" i="5"/>
  <c r="E44" i="5"/>
  <c r="G56" i="1"/>
  <c r="H48" i="1"/>
  <c r="E51" i="5"/>
  <c r="G31" i="1"/>
  <c r="F29" i="1" s="1"/>
  <c r="G18" i="1"/>
  <c r="E28" i="5"/>
  <c r="G53" i="1"/>
  <c r="F48" i="5"/>
  <c r="G40" i="1"/>
  <c r="G22" i="1"/>
  <c r="H5" i="5"/>
  <c r="E8" i="5"/>
  <c r="E10" i="5"/>
  <c r="E18" i="5"/>
  <c r="E22" i="5"/>
  <c r="E34" i="5"/>
  <c r="E35" i="5"/>
  <c r="I29" i="5"/>
  <c r="I5" i="5"/>
  <c r="I16" i="1"/>
  <c r="J16" i="1"/>
  <c r="E27" i="5"/>
  <c r="E38" i="5"/>
  <c r="E39" i="5"/>
  <c r="E40" i="5"/>
  <c r="G29" i="5"/>
  <c r="E42" i="5"/>
  <c r="E45" i="5"/>
  <c r="E46" i="5"/>
  <c r="G51" i="1"/>
  <c r="G52" i="1"/>
  <c r="G54" i="1"/>
  <c r="G55" i="1"/>
  <c r="G59" i="1"/>
  <c r="G37" i="1"/>
  <c r="G21" i="1"/>
  <c r="G23" i="1"/>
  <c r="E15" i="5"/>
  <c r="H16" i="5"/>
  <c r="E25" i="5"/>
  <c r="E33" i="5"/>
  <c r="E43" i="5"/>
  <c r="E47" i="5"/>
  <c r="G50" i="1"/>
  <c r="G9" i="1"/>
  <c r="L29" i="1"/>
  <c r="G19" i="1"/>
  <c r="K16" i="1"/>
  <c r="G11" i="1"/>
  <c r="E50" i="5"/>
  <c r="E56" i="5"/>
  <c r="E59" i="5"/>
  <c r="J29" i="1"/>
  <c r="G48" i="5"/>
  <c r="L48" i="1"/>
  <c r="J5" i="1"/>
  <c r="G41" i="1"/>
  <c r="G10" i="1"/>
  <c r="E7" i="5"/>
  <c r="E24" i="5"/>
  <c r="I29" i="1"/>
  <c r="I48" i="1"/>
  <c r="E41" i="5"/>
  <c r="H5" i="1"/>
  <c r="G46" i="1"/>
  <c r="G42" i="1"/>
  <c r="K29" i="1"/>
  <c r="G28" i="1"/>
  <c r="G24" i="1"/>
  <c r="G26" i="1"/>
  <c r="G14" i="1"/>
  <c r="G8" i="1"/>
  <c r="G20" i="1"/>
  <c r="E13" i="5"/>
  <c r="I16" i="5"/>
  <c r="E19" i="5"/>
  <c r="E26" i="5"/>
  <c r="E52" i="5"/>
  <c r="E53" i="5"/>
  <c r="J48" i="5"/>
  <c r="G7" i="1"/>
  <c r="G13" i="1"/>
  <c r="G45" i="1"/>
  <c r="G25" i="1"/>
  <c r="G44" i="1"/>
  <c r="G39" i="1"/>
  <c r="G38" i="1"/>
  <c r="L16" i="1"/>
  <c r="G12" i="1"/>
  <c r="K5" i="1"/>
  <c r="J5" i="5"/>
  <c r="E9" i="5"/>
  <c r="E11" i="5"/>
  <c r="F5" i="5"/>
  <c r="J16" i="5"/>
  <c r="E20" i="5"/>
  <c r="E23" i="5"/>
  <c r="E49" i="5"/>
  <c r="I48" i="5"/>
  <c r="E54" i="5"/>
  <c r="J29" i="5"/>
  <c r="E12" i="5"/>
  <c r="K48" i="1"/>
  <c r="H29" i="5"/>
  <c r="G17" i="1"/>
  <c r="E17" i="5"/>
  <c r="Z62" i="5" l="1"/>
  <c r="M62" i="1"/>
  <c r="W62" i="1"/>
  <c r="P62" i="5"/>
  <c r="AB62" i="1"/>
  <c r="F61" i="1"/>
  <c r="R62" i="1"/>
  <c r="U62" i="5"/>
  <c r="D61" i="5"/>
  <c r="AG62" i="5"/>
  <c r="G61" i="5"/>
  <c r="H61" i="1"/>
  <c r="G48" i="1"/>
  <c r="I61" i="1"/>
  <c r="I61" i="5"/>
  <c r="E48" i="5"/>
  <c r="G29" i="1"/>
  <c r="K61" i="1"/>
  <c r="F61" i="5"/>
  <c r="E29" i="5"/>
  <c r="E5" i="5"/>
  <c r="H61" i="5"/>
  <c r="L61" i="1"/>
  <c r="J61" i="1"/>
  <c r="E16" i="5"/>
  <c r="G16" i="1"/>
  <c r="J61" i="5"/>
  <c r="G5" i="1"/>
  <c r="E61" i="5" l="1"/>
  <c r="G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W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S3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5" authorId="1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8" authorId="1" shapeId="0" xr:uid="{795987DC-3A8F-4E68-8DB4-9DE9E2DF524E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I68" authorId="1" shapeId="0" xr:uid="{09666BD3-9403-426B-8579-B1FB677011FD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U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E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I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J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1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Q3" authorId="2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5" authorId="1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8" authorId="1" shapeId="0" xr:uid="{E9BDC027-F936-4A4D-9F6F-DCE315A5C178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E68" authorId="1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<sst xmlns="http://schemas.openxmlformats.org/spreadsheetml/2006/main" count="400" uniqueCount="135">
  <si>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</si>
  <si>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</si>
  <si>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</si>
  <si>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</si>
  <si>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</si>
  <si>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</si>
  <si>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</si>
  <si>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</si>
  <si>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Egzamin</t>
  </si>
  <si>
    <t>Zaliczenie</t>
  </si>
  <si>
    <t>Suma</t>
  </si>
  <si>
    <t>W</t>
  </si>
  <si>
    <t>C</t>
  </si>
  <si>
    <t>P</t>
  </si>
  <si>
    <t>S</t>
  </si>
  <si>
    <t>A.</t>
  </si>
  <si>
    <t>A</t>
  </si>
  <si>
    <t>B.</t>
  </si>
  <si>
    <t>C.</t>
  </si>
  <si>
    <t>Seminarium dyplomowe</t>
  </si>
  <si>
    <t>Praca dyplomowa</t>
  </si>
  <si>
    <t>RAZEM:</t>
  </si>
  <si>
    <t>Liczba</t>
  </si>
  <si>
    <t>Egzaminów</t>
  </si>
  <si>
    <t>Zaliczeń</t>
  </si>
  <si>
    <t>KIERUNKOWE</t>
  </si>
  <si>
    <t>k</t>
  </si>
  <si>
    <t>D.</t>
  </si>
  <si>
    <t>Wychowanie fizyczne</t>
  </si>
  <si>
    <t>SPECJALIZACYJNE I SPECJALNOŚCIOWE</t>
  </si>
  <si>
    <t>KSZTAŁCENIA OGÓLNEGO</t>
  </si>
  <si>
    <t>PRZEDMIOTY</t>
  </si>
  <si>
    <t>Kod instytutu realizującego</t>
  </si>
  <si>
    <t>Grupa przedmiotów std</t>
  </si>
  <si>
    <t>Nr sem</t>
  </si>
  <si>
    <t>o</t>
  </si>
  <si>
    <t>p</t>
  </si>
  <si>
    <t>L.p.</t>
  </si>
  <si>
    <t>Semestr</t>
  </si>
  <si>
    <t>Praktyka</t>
  </si>
  <si>
    <t>s1</t>
  </si>
  <si>
    <t>s2</t>
  </si>
  <si>
    <t>PODSTAWOWE</t>
  </si>
  <si>
    <t>JD</t>
  </si>
  <si>
    <t>CP</t>
  </si>
  <si>
    <t>ZA</t>
  </si>
  <si>
    <t>Ergonomia oraz bezpieczeństwo i higiena pracy</t>
  </si>
  <si>
    <t>Organizacja i zarządzanie</t>
  </si>
  <si>
    <t>Nauki o polityce</t>
  </si>
  <si>
    <t>Bezpieczeństwo państwa</t>
  </si>
  <si>
    <t>Bezpieczeństwo wewnętrzne w Unii Europejskiej</t>
  </si>
  <si>
    <t>Taktyka i techniki interwencji i samoobrony</t>
  </si>
  <si>
    <t>Prawa człowieka i etyka zawodowa funkcjonariuszy służb państwowych</t>
  </si>
  <si>
    <t>Zwalczanie przestępczości</t>
  </si>
  <si>
    <t>Bezpieczeństwo społeczne</t>
  </si>
  <si>
    <t>Ochrona osób, obiektów i obszarów</t>
  </si>
  <si>
    <t>Ochrona danych osobowych i informacji niejawnych</t>
  </si>
  <si>
    <t>Zwalczanie terroryzmu</t>
  </si>
  <si>
    <t>Bezpieczeństwo społeczności lokalnych i kształtowanie bezpiecznych przestrzeni</t>
  </si>
  <si>
    <t>w</t>
  </si>
  <si>
    <t>Filozofia</t>
  </si>
  <si>
    <t>?</t>
  </si>
  <si>
    <t>Współczesne stosunki polityczne</t>
  </si>
  <si>
    <t>Bezpieczeństwo kulturowe</t>
  </si>
  <si>
    <t>Ochrona przeciwpożarowa</t>
  </si>
  <si>
    <t>Ratownictwo medyczne</t>
  </si>
  <si>
    <t>Ochrona przed skażeniami</t>
  </si>
  <si>
    <t>Etykieta w życiu publicznym</t>
  </si>
  <si>
    <t>Teoria bezpieczeństwa</t>
  </si>
  <si>
    <t>SNP</t>
  </si>
  <si>
    <t>BW</t>
  </si>
  <si>
    <t>Technologie informacyjne</t>
  </si>
  <si>
    <t>INT</t>
  </si>
  <si>
    <t>INM</t>
  </si>
  <si>
    <t>Podstawy przedsiębiorczości i zasad prowadzenia działalności gospodarczej</t>
  </si>
  <si>
    <t>IF</t>
  </si>
  <si>
    <t>IBW</t>
  </si>
  <si>
    <t>Historia bezpieczeństwa wewnętrznego</t>
  </si>
  <si>
    <t>Podstawy prawa administracyjnego</t>
  </si>
  <si>
    <t>SWF</t>
  </si>
  <si>
    <t>Elementy postępowania administracyjnego</t>
  </si>
  <si>
    <t>Podstawy kryminologii i kryminalistyki</t>
  </si>
  <si>
    <t>Praktyki:</t>
  </si>
  <si>
    <t>sem II - 2 miesiace ok. 8 tyg. (320 godz.)</t>
  </si>
  <si>
    <t>sem IV - 2 miesiace ok. 8 tyg. (320 godz.)</t>
  </si>
  <si>
    <t>sem VI - 2 miesiace ok. 8 tyg. (320 godz.)</t>
  </si>
  <si>
    <t>s,  w</t>
  </si>
  <si>
    <t>s,  o</t>
  </si>
  <si>
    <t>Jezyk obcy 5 pkt ECTS</t>
  </si>
  <si>
    <t>Praca dyplomowa 10 pkt ECTS</t>
  </si>
  <si>
    <t>Praktyka 24 pkt ECTS</t>
  </si>
  <si>
    <t>Przedmioty - praktyczne przygotowanie do zawodu</t>
  </si>
  <si>
    <t>sem II - 16,2 pkt ECTS</t>
  </si>
  <si>
    <t>sem III - 10,8 pkt ECTS</t>
  </si>
  <si>
    <t>sem VI - 24 pkt ECTS</t>
  </si>
  <si>
    <t>Metodologia badań nad bezpieczeństwem</t>
  </si>
  <si>
    <t>sem V - 15,2 pkt ECTS</t>
  </si>
  <si>
    <t>Podstawy psychologii i socjologii</t>
  </si>
  <si>
    <t>Podstawy zarządzania kryzysowego</t>
  </si>
  <si>
    <t>Przedmioty dodatkowe, wybieralne, nieobowiazkowe:</t>
  </si>
  <si>
    <t>Pkt ECTS</t>
  </si>
  <si>
    <t>Przedmioty wybieralne ( w ramach programu studiów):</t>
  </si>
  <si>
    <t xml:space="preserve">Bezzałogowe statki powietrzne w systemach  bezpieczeństwa wewnęgtzrnego - sem VI </t>
  </si>
  <si>
    <t>Liczba godzin w semestrze</t>
  </si>
  <si>
    <t xml:space="preserve">Podstawy ochrony własności intelektualnej </t>
  </si>
  <si>
    <t xml:space="preserve">Podstawy wiedzy o państwie i prawie </t>
  </si>
  <si>
    <t>Język obcy nowożytny (angielski, niemiecki, czeski)</t>
  </si>
  <si>
    <t>Podstawy ochrony własności intelektualnej</t>
  </si>
  <si>
    <t>Podstawy wiedzy o państwie i prawie</t>
  </si>
  <si>
    <t>Język obcy nowożytny (angielski/niemiecki/ czeski)   -     sem V i VI</t>
  </si>
  <si>
    <t xml:space="preserve">Zwalczanie przestępczości </t>
  </si>
  <si>
    <t>Podstawy prawa karnego materialnego i prawa wykroczeń</t>
  </si>
  <si>
    <t>sem IV - 24,6 pkt ECTS</t>
  </si>
  <si>
    <t>Podstawy symulacji sytuacji kryzysowych</t>
  </si>
  <si>
    <t>sem I - 2 pkt ECTS</t>
  </si>
  <si>
    <t>Razem: 92,8 pkt ECTS</t>
  </si>
  <si>
    <t>Bezpieczeństwo komunikacji powszechnej i transportu</t>
  </si>
  <si>
    <t>Podstawy prawa karnego procesowego i postępowania w sprawach o wykroczenia</t>
  </si>
  <si>
    <t>Profilaktyka społeczna</t>
  </si>
  <si>
    <t>Pedagogika resocjalizacyjna</t>
  </si>
  <si>
    <t>Systemy penitencjarne w Polsce i innych krajach UE</t>
  </si>
  <si>
    <t>Formy i metody pracy socjalnej</t>
  </si>
  <si>
    <t>Podstawy prawne resocjalizacji</t>
  </si>
  <si>
    <t>Współczesne patologie i subkultury</t>
  </si>
  <si>
    <t>Formy i metody pomocy postpenitencjarnej</t>
  </si>
  <si>
    <t>Modele polityki socjalnej</t>
  </si>
  <si>
    <t>Zarządzanie i logistka w jednostkach penitencjarnych</t>
  </si>
  <si>
    <t>Diagnoza i terapia w readaptacji</t>
  </si>
  <si>
    <t>Przedmioty specjalizacyjne 43 pkt ECTS</t>
  </si>
  <si>
    <t>Razem: 82 pkt ECTS tj. 45,6% wszystkich pkt ECTS</t>
  </si>
  <si>
    <t xml:space="preserve">HARMONOGRAM REALIZACJI PROGRAMU STUDIÓW STACJONARNYCH PIERWSZEGO STOPNIA KIERUNEK BEZPIECZEŃSTWO WEWNĘTRZNE SPECJALNOŚĆ PENITENCJARYSTYKA I READAPTACJA SPOŁECZNA </t>
  </si>
  <si>
    <t xml:space="preserve">HARMNOGRAM REALIZACJI PROGRAMU STUDIÓW NIESTACJONARNYCH PIERWSZEGO STOPNIA KIERUNEK BEZPIECZEŃSTWO WEWNĘTRZNE SPECJALNOŚĆ PENITENCJARYSTYKA I READAPTACJA SPOŁECZNA </t>
  </si>
  <si>
    <t>System bezpieczenstwa wewnetrznego Polski</t>
  </si>
  <si>
    <t>System ratowniczo-gaśniczy</t>
  </si>
  <si>
    <t>Sztuczna inteligencja - sem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</si>
</sst>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%"/>
    <numFmt numFmtId="166" formatCode="0.000%"/>
    <numFmt numFmtId="167" formatCode="_-* #,##0\ _z_ł_-;\-* #,##0\ _z_ł_-;_-* &quot;-&quot;??\ _z_ł_-;_-@_-"/>
  </numFmts>
  <fonts count="4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7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7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9" fillId="2" borderId="2" xfId="0" applyFont="1" applyFill="1" applyBorder="1"/>
    <xf numFmtId="0" fontId="9" fillId="0" borderId="3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8" fillId="0" borderId="1" xfId="0" applyFont="1" applyBorder="1"/>
    <xf numFmtId="0" fontId="8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0" xfId="0" applyFont="1"/>
    <xf numFmtId="0" fontId="8" fillId="0" borderId="9" xfId="0" applyFont="1" applyBorder="1"/>
    <xf numFmtId="0" fontId="8" fillId="0" borderId="10" xfId="0" applyFont="1" applyBorder="1"/>
    <xf numFmtId="0" fontId="11" fillId="3" borderId="9" xfId="0" applyFont="1" applyFill="1" applyBorder="1"/>
    <xf numFmtId="0" fontId="9" fillId="0" borderId="11" xfId="0" applyFont="1" applyBorder="1"/>
    <xf numFmtId="0" fontId="8" fillId="0" borderId="12" xfId="0" applyFont="1" applyBorder="1"/>
    <xf numFmtId="0" fontId="1" fillId="0" borderId="0" xfId="0" applyFont="1"/>
    <xf numFmtId="0" fontId="8" fillId="0" borderId="2" xfId="0" applyFont="1" applyBorder="1"/>
    <xf numFmtId="0" fontId="8" fillId="0" borderId="13" xfId="0" applyFont="1" applyBorder="1"/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7" fillId="0" borderId="0" xfId="0" applyFont="1" applyAlignment="1">
      <alignment horizontal="center" vertical="center"/>
    </xf>
    <xf numFmtId="0" fontId="8" fillId="0" borderId="22" xfId="0" applyFont="1" applyBorder="1"/>
    <xf numFmtId="0" fontId="10" fillId="0" borderId="0" xfId="0" applyFont="1"/>
    <xf numFmtId="0" fontId="19" fillId="0" borderId="0" xfId="0" applyFont="1"/>
    <xf numFmtId="0" fontId="14" fillId="0" borderId="0" xfId="0" applyFont="1"/>
    <xf numFmtId="0" fontId="8" fillId="0" borderId="23" xfId="0" applyFont="1" applyBorder="1" applyAlignment="1">
      <alignment horizontal="center" vertical="center"/>
    </xf>
    <xf numFmtId="0" fontId="28" fillId="0" borderId="0" xfId="0" applyFont="1"/>
    <xf numFmtId="166" fontId="28" fillId="0" borderId="0" xfId="0" applyNumberFormat="1" applyFont="1"/>
    <xf numFmtId="0" fontId="29" fillId="0" borderId="0" xfId="0" applyFont="1"/>
    <xf numFmtId="0" fontId="30" fillId="0" borderId="0" xfId="0" applyFont="1"/>
    <xf numFmtId="0" fontId="7" fillId="0" borderId="18" xfId="0" applyFont="1" applyBorder="1" applyAlignment="1">
      <alignment textRotation="90" wrapText="1"/>
    </xf>
    <xf numFmtId="0" fontId="31" fillId="0" borderId="24" xfId="0" applyFont="1" applyBorder="1"/>
    <xf numFmtId="0" fontId="31" fillId="0" borderId="25" xfId="0" applyFont="1" applyBorder="1"/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28" xfId="0" applyFont="1" applyBorder="1"/>
    <xf numFmtId="0" fontId="8" fillId="0" borderId="25" xfId="0" applyFont="1" applyBorder="1"/>
    <xf numFmtId="0" fontId="9" fillId="0" borderId="29" xfId="0" applyFont="1" applyBorder="1"/>
    <xf numFmtId="0" fontId="9" fillId="0" borderId="30" xfId="0" applyFont="1" applyBorder="1"/>
    <xf numFmtId="0" fontId="8" fillId="0" borderId="16" xfId="0" applyFont="1" applyBorder="1"/>
    <xf numFmtId="0" fontId="8" fillId="0" borderId="31" xfId="0" applyFont="1" applyBorder="1"/>
    <xf numFmtId="0" fontId="8" fillId="0" borderId="32" xfId="0" applyFont="1" applyBorder="1" applyAlignment="1">
      <alignment horizontal="center" vertical="center"/>
    </xf>
    <xf numFmtId="0" fontId="31" fillId="0" borderId="0" xfId="0" applyFont="1"/>
    <xf numFmtId="0" fontId="7" fillId="0" borderId="33" xfId="0" applyFont="1" applyBorder="1"/>
    <xf numFmtId="0" fontId="7" fillId="0" borderId="21" xfId="0" applyFont="1" applyBorder="1"/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0" fontId="8" fillId="0" borderId="2" xfId="0" applyFont="1" applyBorder="1" applyAlignment="1">
      <alignment horizontal="center" vertical="center"/>
    </xf>
    <xf numFmtId="0" fontId="9" fillId="0" borderId="0" xfId="0" quotePrefix="1" applyFont="1" applyAlignment="1">
      <alignment horizontal="left"/>
    </xf>
    <xf numFmtId="0" fontId="14" fillId="0" borderId="37" xfId="0" applyFont="1" applyBorder="1"/>
    <xf numFmtId="0" fontId="7" fillId="0" borderId="37" xfId="0" applyFont="1" applyBorder="1"/>
    <xf numFmtId="0" fontId="9" fillId="0" borderId="38" xfId="0" quotePrefix="1" applyFont="1" applyBorder="1" applyAlignment="1">
      <alignment horizontal="left"/>
    </xf>
    <xf numFmtId="0" fontId="8" fillId="4" borderId="1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9" fillId="5" borderId="3" xfId="0" applyFont="1" applyFill="1" applyBorder="1"/>
    <xf numFmtId="0" fontId="7" fillId="4" borderId="39" xfId="0" applyFont="1" applyFill="1" applyBorder="1"/>
    <xf numFmtId="0" fontId="8" fillId="0" borderId="40" xfId="0" applyFont="1" applyBorder="1"/>
    <xf numFmtId="0" fontId="11" fillId="4" borderId="41" xfId="0" applyFont="1" applyFill="1" applyBorder="1"/>
    <xf numFmtId="0" fontId="11" fillId="4" borderId="11" xfId="0" applyFont="1" applyFill="1" applyBorder="1"/>
    <xf numFmtId="0" fontId="7" fillId="4" borderId="40" xfId="0" applyFont="1" applyFill="1" applyBorder="1"/>
    <xf numFmtId="0" fontId="31" fillId="0" borderId="9" xfId="0" applyFont="1" applyBorder="1"/>
    <xf numFmtId="0" fontId="32" fillId="6" borderId="1" xfId="0" applyFont="1" applyFill="1" applyBorder="1"/>
    <xf numFmtId="0" fontId="31" fillId="6" borderId="4" xfId="0" applyFont="1" applyFill="1" applyBorder="1"/>
    <xf numFmtId="0" fontId="7" fillId="0" borderId="29" xfId="0" applyFont="1" applyBorder="1"/>
    <xf numFmtId="0" fontId="11" fillId="0" borderId="9" xfId="0" applyFont="1" applyBorder="1"/>
    <xf numFmtId="0" fontId="9" fillId="0" borderId="9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/>
    </xf>
    <xf numFmtId="0" fontId="8" fillId="4" borderId="42" xfId="0" applyFont="1" applyFill="1" applyBorder="1"/>
    <xf numFmtId="0" fontId="36" fillId="0" borderId="10" xfId="0" applyFont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textRotation="90"/>
    </xf>
    <xf numFmtId="0" fontId="32" fillId="0" borderId="0" xfId="0" applyFont="1" applyAlignment="1">
      <alignment horizontal="left" vertical="center"/>
    </xf>
    <xf numFmtId="0" fontId="13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5" fillId="0" borderId="0" xfId="0" applyFont="1"/>
    <xf numFmtId="0" fontId="20" fillId="0" borderId="0" xfId="0" applyFont="1"/>
    <xf numFmtId="0" fontId="14" fillId="0" borderId="0" xfId="0" applyFont="1" applyAlignment="1">
      <alignment horizontal="right" vertical="center"/>
    </xf>
    <xf numFmtId="0" fontId="35" fillId="0" borderId="0" xfId="0" applyFont="1"/>
    <xf numFmtId="0" fontId="34" fillId="0" borderId="0" xfId="0" applyFont="1"/>
    <xf numFmtId="0" fontId="9" fillId="0" borderId="0" xfId="0" applyFont="1" applyAlignment="1">
      <alignment horizontal="center"/>
    </xf>
    <xf numFmtId="0" fontId="8" fillId="11" borderId="10" xfId="0" applyFont="1" applyFill="1" applyBorder="1" applyAlignment="1">
      <alignment horizontal="center" vertical="center"/>
    </xf>
    <xf numFmtId="0" fontId="9" fillId="0" borderId="41" xfId="0" applyFont="1" applyBorder="1"/>
    <xf numFmtId="0" fontId="8" fillId="0" borderId="27" xfId="0" applyFont="1" applyBorder="1"/>
    <xf numFmtId="0" fontId="8" fillId="0" borderId="23" xfId="0" applyFont="1" applyBorder="1"/>
    <xf numFmtId="0" fontId="8" fillId="0" borderId="16" xfId="0" applyFont="1" applyBorder="1" applyAlignment="1">
      <alignment wrapText="1"/>
    </xf>
    <xf numFmtId="0" fontId="8" fillId="11" borderId="17" xfId="0" applyFont="1" applyFill="1" applyBorder="1" applyAlignment="1">
      <alignment horizontal="center" vertical="center"/>
    </xf>
    <xf numFmtId="0" fontId="12" fillId="0" borderId="43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7" fillId="0" borderId="21" xfId="0" applyFont="1" applyBorder="1" applyAlignment="1">
      <alignment horizontal="center" wrapText="1"/>
    </xf>
    <xf numFmtId="0" fontId="7" fillId="4" borderId="44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7" fillId="4" borderId="27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2" xfId="0" applyFont="1" applyBorder="1" applyAlignment="1">
      <alignment wrapText="1" shrinkToFit="1"/>
    </xf>
    <xf numFmtId="0" fontId="7" fillId="0" borderId="0" xfId="0" applyFont="1" applyAlignment="1">
      <alignment wrapText="1"/>
    </xf>
    <xf numFmtId="0" fontId="8" fillId="0" borderId="27" xfId="0" applyFont="1" applyBorder="1" applyAlignment="1">
      <alignment vertical="top" wrapText="1"/>
    </xf>
    <xf numFmtId="0" fontId="8" fillId="0" borderId="42" xfId="0" applyFont="1" applyBorder="1" applyAlignment="1">
      <alignment wrapText="1"/>
    </xf>
    <xf numFmtId="0" fontId="8" fillId="0" borderId="40" xfId="0" applyFont="1" applyBorder="1" applyAlignment="1">
      <alignment wrapText="1"/>
    </xf>
    <xf numFmtId="0" fontId="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0" fontId="2" fillId="0" borderId="0" xfId="0" applyFont="1"/>
    <xf numFmtId="0" fontId="33" fillId="0" borderId="0" xfId="0" applyFont="1"/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6" fillId="0" borderId="0" xfId="0" applyFont="1"/>
    <xf numFmtId="165" fontId="0" fillId="0" borderId="0" xfId="2" applyNumberFormat="1" applyFont="1" applyFill="1" applyBorder="1" applyAlignment="1"/>
    <xf numFmtId="165" fontId="17" fillId="0" borderId="0" xfId="2" applyNumberFormat="1" applyFont="1" applyFill="1" applyBorder="1" applyAlignment="1"/>
    <xf numFmtId="165" fontId="26" fillId="0" borderId="0" xfId="2" applyNumberFormat="1" applyFont="1" applyFill="1" applyBorder="1" applyAlignment="1"/>
    <xf numFmtId="0" fontId="18" fillId="0" borderId="0" xfId="0" applyFont="1"/>
    <xf numFmtId="165" fontId="24" fillId="0" borderId="0" xfId="2" applyNumberFormat="1" applyFont="1" applyFill="1" applyBorder="1" applyAlignment="1"/>
    <xf numFmtId="165" fontId="21" fillId="0" borderId="0" xfId="2" applyNumberFormat="1" applyFont="1" applyFill="1" applyBorder="1" applyAlignment="1"/>
    <xf numFmtId="0" fontId="22" fillId="0" borderId="0" xfId="0" applyFont="1"/>
    <xf numFmtId="165" fontId="23" fillId="0" borderId="0" xfId="2" applyNumberFormat="1" applyFont="1" applyFill="1" applyBorder="1" applyAlignment="1"/>
    <xf numFmtId="0" fontId="24" fillId="0" borderId="0" xfId="0" applyFont="1"/>
    <xf numFmtId="10" fontId="0" fillId="0" borderId="0" xfId="2" applyNumberFormat="1" applyFont="1" applyFill="1" applyBorder="1" applyAlignment="1"/>
    <xf numFmtId="9" fontId="24" fillId="0" borderId="0" xfId="2" applyFont="1" applyFill="1" applyBorder="1" applyAlignment="1"/>
    <xf numFmtId="0" fontId="25" fillId="0" borderId="0" xfId="0" applyFont="1"/>
    <xf numFmtId="9" fontId="23" fillId="0" borderId="0" xfId="2" applyFont="1" applyFill="1" applyBorder="1" applyAlignment="1"/>
    <xf numFmtId="10" fontId="0" fillId="0" borderId="0" xfId="0" applyNumberFormat="1"/>
    <xf numFmtId="165" fontId="0" fillId="0" borderId="0" xfId="0" applyNumberFormat="1"/>
    <xf numFmtId="9" fontId="2" fillId="0" borderId="0" xfId="0" applyNumberFormat="1" applyFont="1"/>
    <xf numFmtId="9" fontId="25" fillId="0" borderId="0" xfId="0" applyNumberFormat="1" applyFont="1"/>
    <xf numFmtId="0" fontId="11" fillId="0" borderId="0" xfId="0" applyFont="1" applyAlignment="1">
      <alignment textRotation="90"/>
    </xf>
    <xf numFmtId="0" fontId="7" fillId="0" borderId="1" xfId="0" applyFont="1" applyBorder="1" applyAlignment="1">
      <alignment horizontal="right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10" xfId="0" applyFont="1" applyBorder="1"/>
    <xf numFmtId="0" fontId="9" fillId="0" borderId="14" xfId="0" applyFont="1" applyBorder="1"/>
    <xf numFmtId="0" fontId="8" fillId="8" borderId="10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6" xfId="0" applyFont="1" applyBorder="1"/>
    <xf numFmtId="0" fontId="8" fillId="0" borderId="12" xfId="0" applyFont="1" applyBorder="1" applyAlignment="1">
      <alignment wrapText="1"/>
    </xf>
    <xf numFmtId="0" fontId="41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wrapText="1"/>
    </xf>
    <xf numFmtId="0" fontId="41" fillId="0" borderId="14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41" fillId="0" borderId="49" xfId="0" applyFont="1" applyBorder="1" applyAlignment="1">
      <alignment vertical="center"/>
    </xf>
    <xf numFmtId="0" fontId="41" fillId="0" borderId="37" xfId="0" applyFont="1" applyBorder="1" applyAlignment="1">
      <alignment vertical="center"/>
    </xf>
    <xf numFmtId="0" fontId="41" fillId="0" borderId="50" xfId="0" applyFont="1" applyBorder="1" applyAlignment="1">
      <alignment vertical="center"/>
    </xf>
    <xf numFmtId="0" fontId="41" fillId="0" borderId="26" xfId="0" applyFont="1" applyBorder="1" applyAlignment="1">
      <alignment vertical="center"/>
    </xf>
    <xf numFmtId="0" fontId="41" fillId="0" borderId="38" xfId="0" applyFont="1" applyBorder="1" applyAlignment="1">
      <alignment vertical="center"/>
    </xf>
    <xf numFmtId="0" fontId="41" fillId="0" borderId="13" xfId="0" applyFont="1" applyBorder="1" applyAlignment="1">
      <alignment vertical="center"/>
    </xf>
    <xf numFmtId="0" fontId="41" fillId="0" borderId="32" xfId="0" applyFont="1" applyBorder="1" applyAlignment="1">
      <alignment vertical="center"/>
    </xf>
    <xf numFmtId="0" fontId="41" fillId="0" borderId="15" xfId="0" applyFont="1" applyBorder="1" applyAlignment="1">
      <alignment vertical="center"/>
    </xf>
    <xf numFmtId="0" fontId="41" fillId="0" borderId="49" xfId="0" applyFont="1" applyBorder="1" applyAlignment="1">
      <alignment horizontal="center" vertical="center"/>
    </xf>
    <xf numFmtId="0" fontId="41" fillId="0" borderId="37" xfId="0" applyFont="1" applyBorder="1" applyAlignment="1">
      <alignment horizontal="center" vertical="center"/>
    </xf>
    <xf numFmtId="0" fontId="41" fillId="0" borderId="50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37" fillId="0" borderId="19" xfId="0" applyFont="1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7" fillId="0" borderId="0" xfId="0" applyFont="1" applyAlignment="1">
      <alignment wrapText="1"/>
    </xf>
    <xf numFmtId="0" fontId="3" fillId="0" borderId="0" xfId="0" applyFont="1"/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166" fontId="31" fillId="0" borderId="0" xfId="0" applyNumberFormat="1" applyFont="1" applyAlignment="1">
      <alignment horizontal="center"/>
    </xf>
    <xf numFmtId="0" fontId="40" fillId="0" borderId="14" xfId="0" applyFont="1" applyBorder="1" applyAlignment="1">
      <alignment wrapText="1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7" fillId="0" borderId="24" xfId="0" applyFont="1" applyBorder="1" applyAlignment="1">
      <alignment horizontal="center" textRotation="90" wrapText="1"/>
    </xf>
    <xf numFmtId="0" fontId="7" fillId="0" borderId="2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8" fillId="0" borderId="25" xfId="0" applyFont="1" applyBorder="1" applyAlignment="1">
      <alignment horizontal="center" textRotation="90"/>
    </xf>
    <xf numFmtId="0" fontId="8" fillId="0" borderId="5" xfId="0" applyFont="1" applyBorder="1" applyAlignment="1">
      <alignment horizontal="center" textRotation="90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5" xfId="0" applyFont="1" applyBorder="1" applyAlignment="1">
      <alignment horizontal="center" textRotation="90" wrapText="1"/>
    </xf>
    <xf numFmtId="0" fontId="41" fillId="0" borderId="14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28"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WSZ\ECTS-IS\kierunek%20IS%202003-2004%201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zedmiotyII\SIATKI%20GODZIN%20ALL%20-%20SYMUL%20PENSUM%20ver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-Z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Przedmioty"/>
      <sheetName val="Dane"/>
      <sheetName val="IS-Z"/>
      <sheetName val="IS-D"/>
      <sheetName val="FIN-Z"/>
      <sheetName val="FIN-D"/>
      <sheetName val="ZA-Z"/>
      <sheetName val="ZA-D"/>
      <sheetName val="RAT-Z"/>
      <sheetName val="RAT-D"/>
      <sheetName val="NI-Z"/>
      <sheetName val="NI-D"/>
      <sheetName val="ARCH-Z"/>
      <sheetName val="ARCH-D"/>
      <sheetName val="RE-Z"/>
      <sheetName val="RE-D"/>
      <sheetName val="Przedmioty (2)"/>
    </sheetNames>
    <sheetDataSet>
      <sheetData sheetId="0">
        <row r="1">
          <cell r="C1">
            <v>4</v>
          </cell>
        </row>
      </sheetData>
      <sheetData sheetId="1"/>
      <sheetData sheetId="2">
        <row r="3">
          <cell r="C3" t="str">
            <v>Informatyka I</v>
          </cell>
          <cell r="D3">
            <v>1</v>
          </cell>
          <cell r="E3">
            <v>7</v>
          </cell>
          <cell r="F3">
            <v>14</v>
          </cell>
          <cell r="G3">
            <v>14</v>
          </cell>
          <cell r="H3">
            <v>9</v>
          </cell>
        </row>
        <row r="4">
          <cell r="C4" t="str">
            <v>Informatyka II</v>
          </cell>
          <cell r="D4">
            <v>1</v>
          </cell>
          <cell r="E4">
            <v>6</v>
          </cell>
          <cell r="F4">
            <v>11</v>
          </cell>
          <cell r="G4">
            <v>11</v>
          </cell>
          <cell r="H4">
            <v>7</v>
          </cell>
        </row>
        <row r="5">
          <cell r="C5" t="str">
            <v>Informatyka III</v>
          </cell>
          <cell r="D5">
            <v>1</v>
          </cell>
          <cell r="E5">
            <v>4</v>
          </cell>
          <cell r="F5">
            <v>7</v>
          </cell>
          <cell r="G5">
            <v>7</v>
          </cell>
          <cell r="H5">
            <v>5</v>
          </cell>
        </row>
        <row r="6">
          <cell r="C6" t="str">
            <v>Informatyka IV</v>
          </cell>
          <cell r="D6">
            <v>1</v>
          </cell>
          <cell r="E6">
            <v>3</v>
          </cell>
          <cell r="F6">
            <v>6</v>
          </cell>
          <cell r="G6">
            <v>6</v>
          </cell>
          <cell r="H6">
            <v>4</v>
          </cell>
        </row>
        <row r="7">
          <cell r="C7" t="str">
            <v>Informatyka I Z</v>
          </cell>
          <cell r="D7">
            <v>1</v>
          </cell>
          <cell r="E7">
            <v>1</v>
          </cell>
          <cell r="F7">
            <v>2</v>
          </cell>
          <cell r="G7">
            <v>2</v>
          </cell>
          <cell r="H7">
            <v>1</v>
          </cell>
        </row>
        <row r="8">
          <cell r="C8" t="str">
            <v>Informatyka II Z</v>
          </cell>
          <cell r="D8">
            <v>1</v>
          </cell>
          <cell r="E8">
            <v>1</v>
          </cell>
          <cell r="F8">
            <v>2</v>
          </cell>
          <cell r="G8">
            <v>2</v>
          </cell>
          <cell r="H8">
            <v>1</v>
          </cell>
        </row>
        <row r="9">
          <cell r="C9" t="str">
            <v>Informatyka III Z</v>
          </cell>
          <cell r="D9">
            <v>1</v>
          </cell>
          <cell r="E9">
            <v>2</v>
          </cell>
          <cell r="F9">
            <v>3</v>
          </cell>
          <cell r="G9">
            <v>3</v>
          </cell>
          <cell r="H9">
            <v>2</v>
          </cell>
        </row>
        <row r="10">
          <cell r="C10" t="str">
            <v>Informatyka IV Z</v>
          </cell>
          <cell r="D10">
            <v>1</v>
          </cell>
          <cell r="E10">
            <v>1</v>
          </cell>
          <cell r="F10">
            <v>2</v>
          </cell>
          <cell r="G10">
            <v>2</v>
          </cell>
          <cell r="H10">
            <v>1</v>
          </cell>
        </row>
        <row r="11">
          <cell r="C11" t="str">
            <v>RATOWNICTWO I</v>
          </cell>
          <cell r="D11">
            <v>1</v>
          </cell>
          <cell r="E11">
            <v>8</v>
          </cell>
          <cell r="F11">
            <v>15</v>
          </cell>
          <cell r="G11">
            <v>15</v>
          </cell>
          <cell r="H11">
            <v>10</v>
          </cell>
        </row>
        <row r="12">
          <cell r="C12" t="str">
            <v>RATOWNICTWO II</v>
          </cell>
          <cell r="D12">
            <v>1</v>
          </cell>
          <cell r="E12">
            <v>6</v>
          </cell>
          <cell r="F12">
            <v>12</v>
          </cell>
          <cell r="G12">
            <v>12</v>
          </cell>
          <cell r="H12">
            <v>8</v>
          </cell>
        </row>
        <row r="13">
          <cell r="C13" t="str">
            <v>Ratownictwo I Z</v>
          </cell>
          <cell r="D13">
            <v>1</v>
          </cell>
          <cell r="E13">
            <v>3</v>
          </cell>
          <cell r="F13">
            <v>5</v>
          </cell>
          <cell r="G13">
            <v>5</v>
          </cell>
          <cell r="H13">
            <v>3</v>
          </cell>
        </row>
        <row r="14">
          <cell r="C14" t="str">
            <v>Ratownictwo II Z</v>
          </cell>
          <cell r="D14">
            <v>1</v>
          </cell>
          <cell r="E14">
            <v>2</v>
          </cell>
          <cell r="F14">
            <v>4</v>
          </cell>
          <cell r="G14">
            <v>4</v>
          </cell>
          <cell r="H14">
            <v>3</v>
          </cell>
        </row>
        <row r="15">
          <cell r="C15" t="str">
            <v>Finanse I</v>
          </cell>
          <cell r="D15">
            <v>1</v>
          </cell>
          <cell r="E15">
            <v>7</v>
          </cell>
          <cell r="F15">
            <v>13</v>
          </cell>
          <cell r="G15">
            <v>13</v>
          </cell>
          <cell r="H15">
            <v>9</v>
          </cell>
        </row>
        <row r="16">
          <cell r="C16" t="str">
            <v>Finanse II</v>
          </cell>
          <cell r="D16">
            <v>1</v>
          </cell>
          <cell r="E16">
            <v>5</v>
          </cell>
          <cell r="F16">
            <v>10</v>
          </cell>
          <cell r="G16">
            <v>10</v>
          </cell>
          <cell r="H16">
            <v>7</v>
          </cell>
        </row>
        <row r="17">
          <cell r="C17" t="str">
            <v>Finanse III</v>
          </cell>
          <cell r="D17">
            <v>1</v>
          </cell>
          <cell r="E17">
            <v>4</v>
          </cell>
          <cell r="F17">
            <v>7</v>
          </cell>
          <cell r="G17">
            <v>7</v>
          </cell>
          <cell r="H17">
            <v>5</v>
          </cell>
        </row>
        <row r="18">
          <cell r="C18" t="str">
            <v>Finanse IV</v>
          </cell>
          <cell r="D18">
            <v>1</v>
          </cell>
          <cell r="E18">
            <v>3</v>
          </cell>
          <cell r="F18">
            <v>6</v>
          </cell>
          <cell r="G18">
            <v>6</v>
          </cell>
          <cell r="H18">
            <v>4</v>
          </cell>
        </row>
        <row r="19">
          <cell r="C19" t="str">
            <v>Finanse I Z</v>
          </cell>
          <cell r="D19">
            <v>1</v>
          </cell>
          <cell r="E19">
            <v>1</v>
          </cell>
          <cell r="F19">
            <v>2</v>
          </cell>
          <cell r="G19">
            <v>2</v>
          </cell>
          <cell r="H19">
            <v>1</v>
          </cell>
        </row>
        <row r="20">
          <cell r="C20" t="str">
            <v>Finanse II Z</v>
          </cell>
          <cell r="D20">
            <v>1</v>
          </cell>
          <cell r="E20">
            <v>1</v>
          </cell>
          <cell r="F20">
            <v>2</v>
          </cell>
          <cell r="G20">
            <v>2</v>
          </cell>
          <cell r="H20">
            <v>1</v>
          </cell>
        </row>
        <row r="21">
          <cell r="C21" t="str">
            <v>Finanse III Z</v>
          </cell>
          <cell r="D21">
            <v>1</v>
          </cell>
          <cell r="E21">
            <v>3</v>
          </cell>
          <cell r="F21">
            <v>6</v>
          </cell>
          <cell r="G21">
            <v>6</v>
          </cell>
          <cell r="H21">
            <v>4</v>
          </cell>
        </row>
        <row r="22">
          <cell r="C22" t="str">
            <v>Finanse IV Z</v>
          </cell>
          <cell r="D22">
            <v>1</v>
          </cell>
          <cell r="E22">
            <v>3</v>
          </cell>
          <cell r="F22">
            <v>5</v>
          </cell>
          <cell r="G22">
            <v>5</v>
          </cell>
          <cell r="H22">
            <v>3</v>
          </cell>
        </row>
        <row r="23">
          <cell r="C23" t="str">
            <v>Zarządzanie I</v>
          </cell>
          <cell r="D23">
            <v>1</v>
          </cell>
          <cell r="E23">
            <v>5</v>
          </cell>
          <cell r="F23">
            <v>10</v>
          </cell>
          <cell r="G23">
            <v>10</v>
          </cell>
          <cell r="H23">
            <v>7</v>
          </cell>
        </row>
        <row r="24">
          <cell r="C24" t="str">
            <v>Zarządzanie II</v>
          </cell>
          <cell r="D24">
            <v>1</v>
          </cell>
          <cell r="E24">
            <v>4</v>
          </cell>
          <cell r="F24">
            <v>7</v>
          </cell>
          <cell r="G24">
            <v>7</v>
          </cell>
          <cell r="H24">
            <v>5</v>
          </cell>
        </row>
        <row r="25">
          <cell r="C25" t="str">
            <v>Zarządzanie III</v>
          </cell>
          <cell r="D25">
            <v>1</v>
          </cell>
          <cell r="E25">
            <v>4</v>
          </cell>
          <cell r="F25">
            <v>7</v>
          </cell>
          <cell r="G25">
            <v>7</v>
          </cell>
          <cell r="H25">
            <v>5</v>
          </cell>
        </row>
        <row r="26">
          <cell r="C26" t="str">
            <v>Zarządzanie IV</v>
          </cell>
          <cell r="D26">
            <v>1</v>
          </cell>
          <cell r="E26">
            <v>3</v>
          </cell>
          <cell r="F26">
            <v>6</v>
          </cell>
          <cell r="G26">
            <v>6</v>
          </cell>
          <cell r="H26">
            <v>4</v>
          </cell>
        </row>
        <row r="27">
          <cell r="C27" t="str">
            <v>Zarządzanie I Z</v>
          </cell>
          <cell r="D27">
            <v>1</v>
          </cell>
          <cell r="E27">
            <v>1</v>
          </cell>
          <cell r="F27">
            <v>2</v>
          </cell>
          <cell r="G27">
            <v>2</v>
          </cell>
          <cell r="H27">
            <v>1</v>
          </cell>
        </row>
        <row r="28">
          <cell r="C28" t="str">
            <v>Zarządzanie II Z</v>
          </cell>
          <cell r="D28">
            <v>1</v>
          </cell>
          <cell r="E28">
            <v>1</v>
          </cell>
          <cell r="F28">
            <v>2</v>
          </cell>
          <cell r="G28">
            <v>2</v>
          </cell>
          <cell r="H28">
            <v>1</v>
          </cell>
        </row>
        <row r="29">
          <cell r="C29" t="str">
            <v>Zarządzanie III Z</v>
          </cell>
          <cell r="D29">
            <v>1</v>
          </cell>
          <cell r="E29">
            <v>3</v>
          </cell>
          <cell r="F29">
            <v>5</v>
          </cell>
          <cell r="G29">
            <v>5</v>
          </cell>
          <cell r="H29">
            <v>3</v>
          </cell>
        </row>
        <row r="30">
          <cell r="C30" t="str">
            <v>Zarządzanie IV Z</v>
          </cell>
          <cell r="D30">
            <v>1</v>
          </cell>
          <cell r="E30">
            <v>2</v>
          </cell>
          <cell r="F30">
            <v>4</v>
          </cell>
          <cell r="G30">
            <v>4</v>
          </cell>
          <cell r="H30">
            <v>3</v>
          </cell>
        </row>
        <row r="31">
          <cell r="C31" t="str">
            <v>ARCHITEKTURA I</v>
          </cell>
          <cell r="D31">
            <v>1</v>
          </cell>
          <cell r="E31">
            <v>5</v>
          </cell>
          <cell r="F31">
            <v>9</v>
          </cell>
          <cell r="G31">
            <v>9</v>
          </cell>
          <cell r="H31">
            <v>6</v>
          </cell>
        </row>
        <row r="32">
          <cell r="C32" t="str">
            <v>ARCHITEKTURA II</v>
          </cell>
          <cell r="D32">
            <v>1</v>
          </cell>
          <cell r="E32">
            <v>4</v>
          </cell>
          <cell r="F32">
            <v>8</v>
          </cell>
          <cell r="G32">
            <v>8</v>
          </cell>
          <cell r="H32">
            <v>5</v>
          </cell>
        </row>
        <row r="33">
          <cell r="C33" t="str">
            <v>ARCHITEKTURA III</v>
          </cell>
          <cell r="D33">
            <v>1</v>
          </cell>
          <cell r="E33">
            <v>2</v>
          </cell>
          <cell r="F33">
            <v>3</v>
          </cell>
          <cell r="G33">
            <v>3</v>
          </cell>
          <cell r="H33">
            <v>2</v>
          </cell>
        </row>
        <row r="34">
          <cell r="C34" t="str">
            <v>ARCHITEKTURA IV</v>
          </cell>
          <cell r="D34">
            <v>1</v>
          </cell>
          <cell r="E34">
            <v>2</v>
          </cell>
          <cell r="F34">
            <v>3</v>
          </cell>
          <cell r="G34">
            <v>3</v>
          </cell>
          <cell r="H34">
            <v>2</v>
          </cell>
        </row>
        <row r="35">
          <cell r="C35" t="str">
            <v>ARCHITEKTURA I Z</v>
          </cell>
          <cell r="D35">
            <v>1</v>
          </cell>
          <cell r="E35">
            <v>1</v>
          </cell>
          <cell r="F35">
            <v>2</v>
          </cell>
          <cell r="G35">
            <v>2</v>
          </cell>
          <cell r="H35">
            <v>1</v>
          </cell>
        </row>
        <row r="36">
          <cell r="C36" t="str">
            <v>ARCHITEKTURA II Z</v>
          </cell>
          <cell r="D36">
            <v>1</v>
          </cell>
          <cell r="E36">
            <v>1</v>
          </cell>
          <cell r="F36">
            <v>2</v>
          </cell>
          <cell r="G36">
            <v>2</v>
          </cell>
          <cell r="H36">
            <v>1</v>
          </cell>
        </row>
        <row r="37">
          <cell r="C37" t="str">
            <v>ARCHITEKTURA III Z</v>
          </cell>
          <cell r="D37">
            <v>1</v>
          </cell>
          <cell r="E37">
            <v>1</v>
          </cell>
          <cell r="F37">
            <v>2</v>
          </cell>
          <cell r="G37">
            <v>2</v>
          </cell>
          <cell r="H37">
            <v>1</v>
          </cell>
        </row>
        <row r="38">
          <cell r="C38" t="str">
            <v>ARCHITEKTURA IV Z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</row>
        <row r="39">
          <cell r="C39" t="str">
            <v>NIEMIECKI I</v>
          </cell>
          <cell r="D39">
            <v>1</v>
          </cell>
          <cell r="E39">
            <v>3</v>
          </cell>
          <cell r="F39">
            <v>5</v>
          </cell>
          <cell r="G39">
            <v>5</v>
          </cell>
          <cell r="H39">
            <v>3</v>
          </cell>
        </row>
        <row r="40">
          <cell r="C40" t="str">
            <v>NIEMIECKI II</v>
          </cell>
          <cell r="D40">
            <v>1</v>
          </cell>
          <cell r="E40">
            <v>2</v>
          </cell>
          <cell r="F40">
            <v>4</v>
          </cell>
          <cell r="G40">
            <v>4</v>
          </cell>
          <cell r="H40">
            <v>3</v>
          </cell>
        </row>
        <row r="41">
          <cell r="C41" t="str">
            <v>NIEMIECKI III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</row>
        <row r="42">
          <cell r="C42" t="str">
            <v>NIEMIECKI IV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</row>
        <row r="43">
          <cell r="C43" t="str">
            <v>NIEMIECKI I Z</v>
          </cell>
          <cell r="D43">
            <v>1</v>
          </cell>
          <cell r="E43">
            <v>1</v>
          </cell>
          <cell r="F43">
            <v>2</v>
          </cell>
          <cell r="G43">
            <v>2</v>
          </cell>
          <cell r="H43">
            <v>1</v>
          </cell>
        </row>
        <row r="44">
          <cell r="C44" t="str">
            <v>NIEMIECKI II Z</v>
          </cell>
          <cell r="D44">
            <v>1</v>
          </cell>
          <cell r="E44">
            <v>1</v>
          </cell>
          <cell r="F44">
            <v>2</v>
          </cell>
          <cell r="G44">
            <v>2</v>
          </cell>
          <cell r="H44">
            <v>1</v>
          </cell>
        </row>
        <row r="45">
          <cell r="C45" t="str">
            <v>NIEMIECKI III Z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</row>
        <row r="46">
          <cell r="C46" t="str">
            <v>NIEMIECKI IV Z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</row>
        <row r="47">
          <cell r="C47" t="str">
            <v>RENOWACJA I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RENOWACJA II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 t="str">
            <v>RENOWACJA I Z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C50" t="str">
            <v>RENOWACJA II Z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>
    <tabColor rgb="FFFFC000"/>
    <pageSetUpPr fitToPage="1"/>
  </sheetPr>
  <dimension ref="A1:BV105"/>
  <sheetViews>
    <sheetView zoomScale="80" zoomScaleNormal="80" zoomScaleSheetLayoutView="100" workbookViewId="0">
      <pane xSplit="7" ySplit="5" topLeftCell="H58" activePane="bottomRight" state="frozen"/>
      <selection pane="topRight" activeCell="H1" sqref="H1"/>
      <selection pane="bottomLeft" activeCell="A6" sqref="A6"/>
      <selection pane="bottomRight" activeCell="AM78" sqref="AM78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5.42578125" style="2" hidden="1" customWidth="1" outlineLevel="1"/>
    <col min="4" max="4" width="7.7109375" style="2" hidden="1" customWidth="1" outlineLevel="1"/>
    <col min="5" max="5" width="4.5703125" style="2" customWidth="1" collapsed="1"/>
    <col min="6" max="6" width="4.5703125" style="2" customWidth="1"/>
    <col min="7" max="7" width="6.5703125" style="2" bestFit="1" customWidth="1"/>
    <col min="8" max="10" width="5.85546875" style="2" customWidth="1"/>
    <col min="11" max="11" width="6" style="2" customWidth="1"/>
    <col min="12" max="12" width="5" style="2" customWidth="1"/>
    <col min="13" max="13" width="3.85546875" style="2" customWidth="1"/>
    <col min="14" max="16" width="3.28515625" style="2" customWidth="1"/>
    <col min="17" max="17" width="2.28515625" style="2" hidden="1" customWidth="1"/>
    <col min="18" max="18" width="4.5703125" style="2" customWidth="1" collapsed="1"/>
    <col min="19" max="19" width="3.28515625" style="2" customWidth="1"/>
    <col min="20" max="20" width="4.42578125" style="2" customWidth="1"/>
    <col min="21" max="21" width="3.42578125" style="2" customWidth="1"/>
    <col min="22" max="22" width="3.28515625" style="2" hidden="1" customWidth="1"/>
    <col min="23" max="23" width="4.42578125" style="2" customWidth="1" collapsed="1"/>
    <col min="24" max="24" width="3.28515625" style="2" customWidth="1"/>
    <col min="25" max="25" width="3.85546875" style="2" customWidth="1"/>
    <col min="26" max="26" width="3.28515625" style="2" customWidth="1"/>
    <col min="27" max="27" width="2.28515625" style="2" hidden="1" customWidth="1"/>
    <col min="28" max="28" width="3.28515625" style="2" customWidth="1" collapsed="1"/>
    <col min="29" max="29" width="3.28515625" style="2" customWidth="1"/>
    <col min="30" max="30" width="4.28515625" style="2" customWidth="1"/>
    <col min="31" max="31" width="3.28515625" style="2" customWidth="1"/>
    <col min="32" max="32" width="3.28515625" style="2" hidden="1" customWidth="1"/>
    <col min="33" max="33" width="3.7109375" style="2" customWidth="1" collapsed="1"/>
    <col min="34" max="34" width="3.28515625" style="2" customWidth="1"/>
    <col min="35" max="35" width="4.5703125" style="2" customWidth="1"/>
    <col min="36" max="36" width="3.28515625" style="2" customWidth="1"/>
    <col min="37" max="37" width="3.42578125" style="2" customWidth="1"/>
    <col min="38" max="38" width="3.28515625" style="2" customWidth="1"/>
    <col min="39" max="39" width="4.28515625" style="2" customWidth="1"/>
    <col min="40" max="40" width="2.5703125" style="43" customWidth="1"/>
    <col min="41" max="41" width="4.7109375" style="43" hidden="1" customWidth="1" outlineLevel="1"/>
    <col min="42" max="44" width="3.140625" style="43" hidden="1" customWidth="1" outlineLevel="1"/>
    <col min="45" max="45" width="3.140625" style="45" hidden="1" customWidth="1" outlineLevel="1"/>
    <col min="46" max="46" width="8" style="2" hidden="1" customWidth="1" outlineLevel="3"/>
    <col min="47" max="47" width="10.140625" style="2" hidden="1" customWidth="1" outlineLevel="1" collapsed="1"/>
    <col min="48" max="48" width="6.140625" style="101" customWidth="1" collapsed="1"/>
    <col min="49" max="54" width="3" style="2" customWidth="1"/>
    <col min="55" max="55" width="3" style="2" hidden="1" customWidth="1" outlineLevel="1"/>
    <col min="56" max="56" width="3.5703125" style="2" customWidth="1" collapsed="1"/>
    <col min="57" max="57" width="3.85546875" style="2" hidden="1" customWidth="1" outlineLevel="1" collapsed="1"/>
    <col min="58" max="58" width="4.85546875" style="2" hidden="1" customWidth="1" outlineLevel="1"/>
    <col min="59" max="63" width="4" style="2" hidden="1" customWidth="1" outlineLevel="1"/>
    <col min="64" max="64" width="8.85546875" style="2" hidden="1" customWidth="1" outlineLevel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0" t="s">
        <v>130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36"/>
      <c r="AT1" s="67"/>
      <c r="AU1" s="41"/>
      <c r="AV1" s="99"/>
      <c r="AW1" s="45"/>
      <c r="AX1" s="45"/>
      <c r="AY1" s="45"/>
      <c r="AZ1" s="45"/>
      <c r="BA1" s="45"/>
      <c r="BB1" s="45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60</v>
      </c>
      <c r="B2" s="115">
        <v>0</v>
      </c>
      <c r="C2" s="219" t="s">
        <v>32</v>
      </c>
      <c r="D2" s="219" t="s">
        <v>33</v>
      </c>
      <c r="E2" s="216" t="s">
        <v>8</v>
      </c>
      <c r="F2" s="224" t="s">
        <v>9</v>
      </c>
      <c r="G2" s="78" t="s">
        <v>14</v>
      </c>
      <c r="H2" s="79" t="b">
        <v>1</v>
      </c>
      <c r="I2" s="79" t="b">
        <v>0</v>
      </c>
      <c r="J2" s="79" t="str">
        <f>IF(H2,"s1","s2")</f>
        <v>s1</v>
      </c>
      <c r="K2" s="79">
        <f>COLUMNS(A1:AU1)</f>
        <v>47</v>
      </c>
      <c r="L2" s="80">
        <v>6</v>
      </c>
      <c r="M2" s="222" t="s">
        <v>0</v>
      </c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3"/>
      <c r="AN2" s="136"/>
      <c r="AO2" s="59"/>
      <c r="AP2" s="59"/>
      <c r="AQ2" s="59"/>
      <c r="AR2" s="59"/>
      <c r="AS2" s="46">
        <f>COLUMNS(A1:AS1)</f>
        <v>45</v>
      </c>
      <c r="AT2" s="43">
        <f>COLUMNS(AS4:BD4)</f>
        <v>12</v>
      </c>
      <c r="AV2" s="98"/>
      <c r="AX2" s="96"/>
      <c r="AY2" s="16"/>
      <c r="AZ2" s="16"/>
      <c r="BA2" s="16"/>
      <c r="BB2" s="16"/>
      <c r="BC2" s="16"/>
      <c r="BD2" s="84"/>
      <c r="BF2" s="85"/>
      <c r="BG2" s="85"/>
      <c r="BH2" s="85"/>
      <c r="BI2" s="85"/>
      <c r="BJ2" s="85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$A$65</f>
        <v>0</v>
      </c>
      <c r="B3" s="116"/>
      <c r="C3" s="220"/>
      <c r="D3" s="220"/>
      <c r="E3" s="217"/>
      <c r="F3" s="217"/>
      <c r="G3" s="206" t="s">
        <v>1</v>
      </c>
      <c r="H3" s="207"/>
      <c r="I3" s="207"/>
      <c r="J3" s="207"/>
      <c r="K3" s="207"/>
      <c r="L3" s="208"/>
      <c r="M3" s="203" t="s">
        <v>2</v>
      </c>
      <c r="N3" s="204"/>
      <c r="O3" s="204"/>
      <c r="P3" s="204"/>
      <c r="Q3" s="205"/>
      <c r="R3" s="203" t="s">
        <v>3</v>
      </c>
      <c r="S3" s="204"/>
      <c r="T3" s="204"/>
      <c r="U3" s="204"/>
      <c r="V3" s="205"/>
      <c r="W3" s="203" t="s">
        <v>4</v>
      </c>
      <c r="X3" s="204"/>
      <c r="Y3" s="204"/>
      <c r="Z3" s="204"/>
      <c r="AA3" s="205"/>
      <c r="AB3" s="203" t="s">
        <v>5</v>
      </c>
      <c r="AC3" s="204"/>
      <c r="AD3" s="204"/>
      <c r="AE3" s="204"/>
      <c r="AF3" s="205"/>
      <c r="AG3" s="203" t="s">
        <v>6</v>
      </c>
      <c r="AH3" s="204"/>
      <c r="AI3" s="204"/>
      <c r="AJ3" s="204"/>
      <c r="AK3" s="204"/>
      <c r="AL3" s="204"/>
      <c r="AM3" s="205"/>
      <c r="AN3" s="136"/>
      <c r="AO3" s="59"/>
      <c r="AP3" s="59"/>
      <c r="AQ3" s="59"/>
      <c r="AR3" s="59"/>
      <c r="AS3" s="46" t="str">
        <f>J2</f>
        <v>s1</v>
      </c>
      <c r="AT3" s="16"/>
      <c r="AU3" s="16"/>
      <c r="AV3" s="98"/>
      <c r="AW3" s="16"/>
      <c r="AX3" s="16"/>
      <c r="AY3" s="16"/>
      <c r="AZ3" s="16"/>
      <c r="BA3" s="16"/>
      <c r="BB3" s="16"/>
      <c r="BC3" s="16"/>
      <c r="BD3" s="85"/>
      <c r="BF3" s="85"/>
      <c r="BG3" s="85"/>
      <c r="BH3" s="85"/>
      <c r="BI3" s="85"/>
      <c r="BJ3" s="85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21"/>
      <c r="D4" s="221"/>
      <c r="E4" s="218"/>
      <c r="F4" s="218"/>
      <c r="G4" s="47" t="s">
        <v>10</v>
      </c>
      <c r="H4" s="13" t="s">
        <v>11</v>
      </c>
      <c r="I4" s="14" t="s">
        <v>12</v>
      </c>
      <c r="J4" s="14" t="s">
        <v>44</v>
      </c>
      <c r="K4" s="14" t="s">
        <v>14</v>
      </c>
      <c r="L4" s="15" t="s">
        <v>13</v>
      </c>
      <c r="M4" s="62" t="s">
        <v>11</v>
      </c>
      <c r="N4" s="63" t="s">
        <v>12</v>
      </c>
      <c r="O4" s="63" t="s">
        <v>44</v>
      </c>
      <c r="P4" s="64" t="s">
        <v>14</v>
      </c>
      <c r="Q4" s="61" t="s">
        <v>13</v>
      </c>
      <c r="R4" s="62" t="s">
        <v>11</v>
      </c>
      <c r="S4" s="63" t="s">
        <v>12</v>
      </c>
      <c r="T4" s="63" t="s">
        <v>44</v>
      </c>
      <c r="U4" s="64" t="s">
        <v>14</v>
      </c>
      <c r="V4" s="61" t="s">
        <v>13</v>
      </c>
      <c r="W4" s="62" t="s">
        <v>11</v>
      </c>
      <c r="X4" s="63" t="s">
        <v>12</v>
      </c>
      <c r="Y4" s="63" t="s">
        <v>44</v>
      </c>
      <c r="Z4" s="64" t="s">
        <v>14</v>
      </c>
      <c r="AA4" s="61" t="s">
        <v>13</v>
      </c>
      <c r="AB4" s="62" t="s">
        <v>11</v>
      </c>
      <c r="AC4" s="63" t="s">
        <v>12</v>
      </c>
      <c r="AD4" s="63" t="s">
        <v>44</v>
      </c>
      <c r="AE4" s="64" t="s">
        <v>14</v>
      </c>
      <c r="AF4" s="61" t="s">
        <v>13</v>
      </c>
      <c r="AG4" s="62" t="s">
        <v>11</v>
      </c>
      <c r="AH4" s="63" t="s">
        <v>12</v>
      </c>
      <c r="AI4" s="63" t="s">
        <v>44</v>
      </c>
      <c r="AJ4" s="14" t="s">
        <v>12</v>
      </c>
      <c r="AK4" s="14" t="s">
        <v>44</v>
      </c>
      <c r="AL4" s="14" t="s">
        <v>14</v>
      </c>
      <c r="AM4" s="15" t="s">
        <v>13</v>
      </c>
      <c r="AN4" s="136"/>
      <c r="AO4" s="59"/>
      <c r="AP4" s="59"/>
      <c r="AQ4" s="59"/>
      <c r="AR4" s="59"/>
      <c r="AS4" s="46"/>
      <c r="AT4" s="68" t="s">
        <v>34</v>
      </c>
      <c r="AV4" s="98"/>
      <c r="AW4" s="1"/>
      <c r="AX4" s="1"/>
      <c r="AY4" s="1"/>
      <c r="AZ4" s="1"/>
      <c r="BA4" s="1"/>
      <c r="BB4" s="1"/>
      <c r="BC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75"/>
      <c r="D5" s="76"/>
      <c r="E5" s="88">
        <f>SUM(E6:E15)</f>
        <v>1</v>
      </c>
      <c r="F5" s="88">
        <f>SUM(F6:F15)</f>
        <v>14</v>
      </c>
      <c r="G5" s="88">
        <f ca="1">SUM(G6:G15)</f>
        <v>360</v>
      </c>
      <c r="H5" s="88">
        <f ca="1">SUM(H6:H15)</f>
        <v>120</v>
      </c>
      <c r="I5" s="88"/>
      <c r="J5" s="88">
        <f t="shared" ref="J5:AM5" ca="1" si="0">SUM(J6:J15)</f>
        <v>240</v>
      </c>
      <c r="K5" s="88">
        <f t="shared" ca="1" si="0"/>
        <v>0</v>
      </c>
      <c r="L5" s="88">
        <f t="shared" ca="1" si="0"/>
        <v>0</v>
      </c>
      <c r="M5" s="88">
        <f t="shared" si="0"/>
        <v>90</v>
      </c>
      <c r="N5" s="88">
        <f t="shared" si="0"/>
        <v>0</v>
      </c>
      <c r="O5" s="88">
        <f t="shared" si="0"/>
        <v>30</v>
      </c>
      <c r="P5" s="88">
        <f t="shared" si="0"/>
        <v>0</v>
      </c>
      <c r="Q5" s="88">
        <f t="shared" si="0"/>
        <v>0</v>
      </c>
      <c r="R5" s="88">
        <f t="shared" si="0"/>
        <v>30</v>
      </c>
      <c r="S5" s="88">
        <f t="shared" si="0"/>
        <v>0</v>
      </c>
      <c r="T5" s="88">
        <f t="shared" si="0"/>
        <v>75</v>
      </c>
      <c r="U5" s="88">
        <f t="shared" si="0"/>
        <v>0</v>
      </c>
      <c r="V5" s="88">
        <f t="shared" si="0"/>
        <v>0</v>
      </c>
      <c r="W5" s="88">
        <f t="shared" si="0"/>
        <v>0</v>
      </c>
      <c r="X5" s="88">
        <f t="shared" si="0"/>
        <v>0</v>
      </c>
      <c r="Y5" s="88">
        <f t="shared" si="0"/>
        <v>60</v>
      </c>
      <c r="Z5" s="88">
        <f t="shared" si="0"/>
        <v>0</v>
      </c>
      <c r="AA5" s="88">
        <f t="shared" si="0"/>
        <v>0</v>
      </c>
      <c r="AB5" s="88">
        <f t="shared" si="0"/>
        <v>0</v>
      </c>
      <c r="AC5" s="88">
        <f t="shared" si="0"/>
        <v>0</v>
      </c>
      <c r="AD5" s="88">
        <f t="shared" si="0"/>
        <v>60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15</v>
      </c>
      <c r="AJ5" s="88">
        <f t="shared" si="0"/>
        <v>0</v>
      </c>
      <c r="AK5" s="88">
        <f t="shared" si="0"/>
        <v>0</v>
      </c>
      <c r="AL5" s="88">
        <f t="shared" si="0"/>
        <v>0</v>
      </c>
      <c r="AM5" s="88">
        <f t="shared" si="0"/>
        <v>0</v>
      </c>
      <c r="AN5" s="136"/>
      <c r="AO5" s="39"/>
      <c r="AP5" s="39"/>
      <c r="AQ5" s="39"/>
      <c r="AR5" s="39"/>
      <c r="AS5" s="46"/>
      <c r="AT5" s="4"/>
      <c r="AU5" s="81"/>
      <c r="AV5" s="105"/>
      <c r="AW5" s="41"/>
      <c r="AX5" s="41"/>
      <c r="AY5" s="41"/>
      <c r="AZ5" s="41"/>
      <c r="BA5" s="41"/>
      <c r="BB5" s="41"/>
      <c r="BC5" s="41"/>
      <c r="BE5" s="16"/>
      <c r="BK5"/>
      <c r="BL5"/>
    </row>
    <row r="6" spans="1:74" x14ac:dyDescent="0.2">
      <c r="A6" s="21">
        <v>1</v>
      </c>
      <c r="B6" s="119" t="s">
        <v>60</v>
      </c>
      <c r="C6" s="52" t="s">
        <v>69</v>
      </c>
      <c r="D6" s="5" t="s">
        <v>35</v>
      </c>
      <c r="E6" s="23"/>
      <c r="F6" s="23">
        <v>1</v>
      </c>
      <c r="G6" s="21">
        <v>30</v>
      </c>
      <c r="H6" s="24">
        <v>30</v>
      </c>
      <c r="I6" s="24">
        <f t="shared" ref="I6:L8" ca="1" si="1">SUMIF(OFFSET($M$4,0,0,1,$L$2*5),I$4,$M6)*IF($G$2="S",15,1)</f>
        <v>0</v>
      </c>
      <c r="J6" s="24">
        <f t="shared" ca="1" si="1"/>
        <v>0</v>
      </c>
      <c r="K6" s="24">
        <f t="shared" ca="1" si="1"/>
        <v>0</v>
      </c>
      <c r="L6" s="24">
        <f t="shared" ca="1" si="1"/>
        <v>0</v>
      </c>
      <c r="M6" s="25">
        <v>30</v>
      </c>
      <c r="N6" s="26"/>
      <c r="O6" s="26"/>
      <c r="P6" s="27"/>
      <c r="Q6" s="51"/>
      <c r="R6" s="25"/>
      <c r="S6" s="26"/>
      <c r="T6" s="26"/>
      <c r="U6" s="27"/>
      <c r="V6" s="51"/>
      <c r="W6" s="25"/>
      <c r="X6" s="26"/>
      <c r="Y6" s="26"/>
      <c r="Z6" s="27"/>
      <c r="AA6" s="51"/>
      <c r="AB6" s="25"/>
      <c r="AC6" s="26"/>
      <c r="AD6" s="26"/>
      <c r="AE6" s="27"/>
      <c r="AF6" s="51"/>
      <c r="AG6" s="25"/>
      <c r="AH6" s="26"/>
      <c r="AI6" s="26"/>
      <c r="AJ6" s="26"/>
      <c r="AK6" s="26"/>
      <c r="AL6" s="26"/>
      <c r="AM6" s="27"/>
      <c r="AN6" s="136"/>
      <c r="AO6" s="59"/>
      <c r="AP6" s="59"/>
      <c r="AQ6" s="59"/>
      <c r="AR6" s="59"/>
      <c r="AS6" s="46">
        <f>IF(OR(D6="o",D6="p",D6="k",D6="w",D6="s",D6=$AS$3,ISBLANK(D6)),1,0)</f>
        <v>1</v>
      </c>
      <c r="AT6" s="66" t="str">
        <f t="shared" ref="AT6:AT19" si="2">TRIM(CONCATENATE(IF(AND(LEN(AW6)&gt;0,AW6&gt;0),TEXT(AW$4,"#0"),""),IF(AND(LEN(AX6)&gt;0,AX6&gt;0),CONCATENATE(" ",TEXT(AX$4,"#0")),""),IF(AND(LEN(AY6)&gt;0,AY6&gt;0),CONCATENATE(" ",TEXT(AY$4,"#0")),""),IF(AND(LEN(AZ6)&gt;0,AZ6&gt;0),CONCATENATE(" ",TEXT(AZ$4,"#0")),""),IF(AND(LEN(BA6)&gt;0,BA6&gt;0),CONCATENATE(" ",TEXT(BA$4,"#0")),""),IF(AND(LEN(BB6)&gt;0,BB6&gt;0),CONCATENATE(" ",TEXT(BB$4,"#0")),""),IF(AND(LEN(BC6)&gt;0,BC6&gt;0),CONCATENATE(" ",TEXT(BC$4,"#0")),"")))</f>
        <v/>
      </c>
      <c r="AU6" s="16"/>
      <c r="AV6" s="159"/>
      <c r="AW6" s="161"/>
      <c r="AX6" s="161"/>
      <c r="AY6" s="161"/>
      <c r="AZ6" s="161"/>
      <c r="BA6" s="161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30"/>
      <c r="BN6" s="30"/>
      <c r="BO6" s="30"/>
      <c r="BP6" s="30"/>
      <c r="BQ6" s="30"/>
      <c r="BR6" s="30"/>
      <c r="BS6" s="30"/>
    </row>
    <row r="7" spans="1:74" x14ac:dyDescent="0.2">
      <c r="A7" s="21">
        <v>2</v>
      </c>
      <c r="B7" s="119" t="s">
        <v>104</v>
      </c>
      <c r="C7" s="52" t="s">
        <v>45</v>
      </c>
      <c r="D7" s="5" t="s">
        <v>35</v>
      </c>
      <c r="E7" s="23">
        <v>0</v>
      </c>
      <c r="F7" s="23">
        <f>COUNTIF(M7:AR7,"&gt;0")-E7</f>
        <v>1</v>
      </c>
      <c r="G7" s="21">
        <f ca="1">SUM(H7:L7)</f>
        <v>15</v>
      </c>
      <c r="H7" s="24">
        <v>15</v>
      </c>
      <c r="I7" s="24">
        <f t="shared" ca="1" si="1"/>
        <v>0</v>
      </c>
      <c r="J7" s="24">
        <f t="shared" ca="1" si="1"/>
        <v>0</v>
      </c>
      <c r="K7" s="24">
        <f t="shared" ca="1" si="1"/>
        <v>0</v>
      </c>
      <c r="L7" s="24">
        <f t="shared" ca="1" si="1"/>
        <v>0</v>
      </c>
      <c r="M7" s="25"/>
      <c r="N7" s="26"/>
      <c r="O7" s="26"/>
      <c r="P7" s="27"/>
      <c r="Q7" s="51"/>
      <c r="R7" s="25">
        <v>15</v>
      </c>
      <c r="S7" s="26"/>
      <c r="T7" s="26"/>
      <c r="U7" s="27"/>
      <c r="V7" s="51"/>
      <c r="W7" s="25"/>
      <c r="X7" s="26"/>
      <c r="Y7" s="26"/>
      <c r="Z7" s="27"/>
      <c r="AA7" s="51"/>
      <c r="AB7" s="25"/>
      <c r="AC7" s="26"/>
      <c r="AD7" s="26"/>
      <c r="AE7" s="27"/>
      <c r="AF7" s="51"/>
      <c r="AG7" s="25"/>
      <c r="AH7" s="26"/>
      <c r="AI7" s="26"/>
      <c r="AJ7" s="26"/>
      <c r="AK7" s="26"/>
      <c r="AL7" s="26"/>
      <c r="AM7" s="27"/>
      <c r="AN7" s="136"/>
      <c r="AO7" s="59"/>
      <c r="AP7" s="59"/>
      <c r="AQ7" s="59"/>
      <c r="AR7" s="59"/>
      <c r="AS7" s="46">
        <f>IF(OR(D7="o",D7="p",D7="k",D7="w",D7="s",D7=$AS$3,ISBLANK(D7)),1,0)</f>
        <v>1</v>
      </c>
      <c r="AT7" s="66" t="str">
        <f>TRIM(CONCATENATE(IF(AND(LEN(X67)&gt;0,X67&gt;0),TEXT(AW$4,"#0"),""),IF(AND(LEN(Y67)&gt;0,Y67&gt;0),CONCATENATE(" ",TEXT(AX$4,"#0")),""),IF(AND(LEN(Z67)&gt;0,Z67&gt;0),CONCATENATE(" ",TEXT(AY$4,"#0")),""),IF(AND(LEN(AA67)&gt;0,AA67&gt;0),CONCATENATE(" ",TEXT(AZ$4,"#0")),""),IF(AND(LEN(AB67)&gt;0,AB67&gt;0),CONCATENATE(" ",TEXT(BA$4,"#0")),""),IF(AND(LEN(AC67)&gt;0,AC67&gt;0),CONCATENATE(" ",TEXT(BB$4,"#0")),""),IF(AND(LEN(AD67)&gt;0,AD67&gt;0),CONCATENATE(" ",TEXT(BC$4,"#0")),"")))</f>
        <v/>
      </c>
      <c r="AU7" s="16"/>
      <c r="BP7" s="30"/>
      <c r="BQ7" s="30"/>
      <c r="BR7" s="30"/>
      <c r="BS7" s="30"/>
    </row>
    <row r="8" spans="1:74" x14ac:dyDescent="0.2">
      <c r="A8" s="21">
        <f>IF(ISTEXT(A7),A6+1,A7+1)</f>
        <v>3</v>
      </c>
      <c r="B8" s="119" t="s">
        <v>46</v>
      </c>
      <c r="C8" s="52" t="s">
        <v>70</v>
      </c>
      <c r="D8" s="5" t="s">
        <v>35</v>
      </c>
      <c r="E8" s="23">
        <v>0</v>
      </c>
      <c r="F8" s="23">
        <f>COUNTIF(M8:AR8,"&gt;0")-E8</f>
        <v>1</v>
      </c>
      <c r="G8" s="21">
        <f t="shared" ref="G8:G13" ca="1" si="3">SUM(H8:L8)</f>
        <v>15</v>
      </c>
      <c r="H8" s="24">
        <v>15</v>
      </c>
      <c r="I8" s="24">
        <f t="shared" ca="1" si="1"/>
        <v>0</v>
      </c>
      <c r="J8" s="24">
        <f t="shared" ca="1" si="1"/>
        <v>0</v>
      </c>
      <c r="K8" s="24">
        <f t="shared" ca="1" si="1"/>
        <v>0</v>
      </c>
      <c r="L8" s="24">
        <f t="shared" ca="1" si="1"/>
        <v>0</v>
      </c>
      <c r="M8" s="25">
        <v>15</v>
      </c>
      <c r="N8" s="26"/>
      <c r="O8" s="26"/>
      <c r="P8" s="27"/>
      <c r="Q8" s="51"/>
      <c r="R8" s="25"/>
      <c r="S8" s="26"/>
      <c r="T8" s="26"/>
      <c r="U8" s="27"/>
      <c r="V8" s="51"/>
      <c r="W8" s="25"/>
      <c r="X8" s="26"/>
      <c r="Y8" s="26"/>
      <c r="Z8" s="27"/>
      <c r="AA8" s="51"/>
      <c r="AB8" s="25"/>
      <c r="AC8" s="26"/>
      <c r="AD8" s="26"/>
      <c r="AE8" s="27"/>
      <c r="AF8" s="51"/>
      <c r="AG8" s="25"/>
      <c r="AH8" s="26"/>
      <c r="AI8" s="26"/>
      <c r="AJ8" s="26"/>
      <c r="AK8" s="26"/>
      <c r="AL8" s="26"/>
      <c r="AM8" s="27"/>
      <c r="AN8" s="136"/>
      <c r="AO8" s="59"/>
      <c r="AP8" s="59"/>
      <c r="AQ8" s="59"/>
      <c r="AR8" s="59"/>
      <c r="AS8" s="46">
        <f>IF(OR(D8="o",D8="p",D8="k",D8="w",D8="s",D8=$AS$3,ISBLANK(D8)),1,0)</f>
        <v>1</v>
      </c>
      <c r="AT8" s="66" t="str">
        <f>TRIM(CONCATENATE(IF(AND(LEN(X68)&gt;0,X68&gt;0),TEXT(AW$4,"#0"),""),IF(AND(LEN(Y68)&gt;0,Y68&gt;0),CONCATENATE(" ",TEXT(AX$4,"#0")),""),IF(AND(LEN(Z68)&gt;0,Z68&gt;0),CONCATENATE(" ",TEXT(AY$4,"#0")),""),IF(AND(LEN(AA68)&gt;0,AA68&gt;0),CONCATENATE(" ",TEXT(AZ$4,"#0")),""),IF(AND(LEN(AB68)&gt;0,AB68&gt;0),CONCATENATE(" ",TEXT(BA$4,"#0")),""),IF(AND(LEN(AC68)&gt;0,AC68&gt;0),CONCATENATE(" ",TEXT(BB$4,"#0")),""),IF(AND(LEN(AD68)&gt;0,AD68&gt;0),CONCATENATE(" ",TEXT(BC$4,"#0")),"")))</f>
        <v/>
      </c>
      <c r="AU8" s="16"/>
      <c r="BP8" s="30"/>
      <c r="BQ8" s="30"/>
      <c r="BR8" s="30"/>
      <c r="BS8" s="30"/>
    </row>
    <row r="9" spans="1:74" x14ac:dyDescent="0.2">
      <c r="A9" s="21">
        <v>4</v>
      </c>
      <c r="B9" s="119" t="s">
        <v>106</v>
      </c>
      <c r="C9" s="52" t="s">
        <v>16</v>
      </c>
      <c r="D9" s="5" t="s">
        <v>59</v>
      </c>
      <c r="E9" s="23">
        <v>1</v>
      </c>
      <c r="F9" s="23">
        <f>COUNTIF(M9:AR9,"&gt;0")-E9</f>
        <v>3</v>
      </c>
      <c r="G9" s="21">
        <f t="shared" ca="1" si="3"/>
        <v>120</v>
      </c>
      <c r="H9" s="24">
        <f ca="1">SUMIF(OFFSET($M$4,0,0,1,$L$2*5),H$4,$M9)*IF($G$2="S",15,1)</f>
        <v>0</v>
      </c>
      <c r="I9" s="24">
        <f ca="1">SUMIF(OFFSET($M$4,0,0,1,$L$2*5),I$4,$M9)*IF($G$2="S",15,1)</f>
        <v>0</v>
      </c>
      <c r="J9" s="24">
        <v>120</v>
      </c>
      <c r="K9" s="24">
        <f t="shared" ref="K9:L15" ca="1" si="4">SUMIF(OFFSET($M$4,0,0,1,$L$2*5),K$4,$M9)*IF($G$2="S",15,1)</f>
        <v>0</v>
      </c>
      <c r="L9" s="24">
        <f t="shared" ca="1" si="4"/>
        <v>0</v>
      </c>
      <c r="M9" s="31"/>
      <c r="N9" s="28"/>
      <c r="O9" s="28">
        <v>30</v>
      </c>
      <c r="P9" s="32"/>
      <c r="Q9" s="65"/>
      <c r="R9" s="31"/>
      <c r="S9" s="28"/>
      <c r="T9" s="28">
        <v>30</v>
      </c>
      <c r="U9" s="32"/>
      <c r="V9" s="65"/>
      <c r="W9" s="31"/>
      <c r="X9" s="28"/>
      <c r="Y9" s="28">
        <v>30</v>
      </c>
      <c r="Z9" s="32"/>
      <c r="AA9" s="65"/>
      <c r="AB9" s="31"/>
      <c r="AC9" s="28"/>
      <c r="AD9" s="93">
        <v>30</v>
      </c>
      <c r="AE9" s="32"/>
      <c r="AF9" s="65"/>
      <c r="AG9" s="31"/>
      <c r="AH9" s="50"/>
      <c r="AI9" s="28"/>
      <c r="AJ9" s="28"/>
      <c r="AK9" s="92"/>
      <c r="AL9" s="28"/>
      <c r="AM9" s="32"/>
      <c r="AN9" s="136"/>
      <c r="AO9" s="59"/>
      <c r="AP9" s="59"/>
      <c r="AQ9" s="59"/>
      <c r="AR9" s="59"/>
      <c r="AS9" s="46">
        <f>IF(OR(D9="o",D9="p",D9="k",D9="w",D9="s",D9=$AS$3,ISBLANK(D9)),1,0)</f>
        <v>1</v>
      </c>
      <c r="AT9" s="66" t="str">
        <f>TRIM(CONCATENATE(IF(AND(LEN(X69)&gt;0,X69&gt;0),TEXT(AW$4,"#0"),""),IF(AND(LEN(Y69)&gt;0,Y69&gt;0),CONCATENATE(" ",TEXT(AX$4,"#0")),""),IF(AND(LEN(Z69)&gt;0,Z69&gt;0),CONCATENATE(" ",TEXT(AY$4,"#0")),""),IF(AND(LEN(AA69)&gt;0,AA69&gt;0),CONCATENATE(" ",TEXT(AZ$4,"#0")),""),IF(AND(LEN(AB69)&gt;0,AB69&gt;0),CONCATENATE(" ",TEXT(BA$4,"#0")),""),IF(AND(LEN(AC69)&gt;0,AC69&gt;0),CONCATENATE(" ",TEXT(BB$4,"#0")),""),IF(AND(LEN(AD69)&gt;0,AD69&gt;0),CONCATENATE(" ",TEXT(BC$4,"#0")),"")))</f>
        <v/>
      </c>
      <c r="AU9" s="16"/>
      <c r="BP9" s="30"/>
      <c r="BQ9" s="30"/>
      <c r="BR9" s="30"/>
      <c r="BS9" s="30"/>
    </row>
    <row r="10" spans="1:74" x14ac:dyDescent="0.2">
      <c r="A10" s="21">
        <v>5</v>
      </c>
      <c r="B10" s="119" t="s">
        <v>67</v>
      </c>
      <c r="C10" s="52" t="s">
        <v>69</v>
      </c>
      <c r="D10" s="5" t="s">
        <v>35</v>
      </c>
      <c r="E10" s="23">
        <v>0</v>
      </c>
      <c r="F10" s="23">
        <f>COUNTIF(M10:AR10,"&gt;0")-E10</f>
        <v>1</v>
      </c>
      <c r="G10" s="21">
        <f t="shared" ca="1" si="3"/>
        <v>15</v>
      </c>
      <c r="H10" s="24">
        <v>15</v>
      </c>
      <c r="I10" s="24">
        <f ca="1">SUMIF(OFFSET($M$4,0,0,1,$L$2*5),I$4,$M10)*IF($G$2="S",15,1)</f>
        <v>0</v>
      </c>
      <c r="J10" s="24">
        <f ca="1">SUMIF(OFFSET($M$4,0,0,1,$L$2*5),J$4,$M10)*IF($G$2="S",15,1)</f>
        <v>0</v>
      </c>
      <c r="K10" s="24">
        <f t="shared" ca="1" si="4"/>
        <v>0</v>
      </c>
      <c r="L10" s="24">
        <f t="shared" ca="1" si="4"/>
        <v>0</v>
      </c>
      <c r="M10" s="25">
        <v>15</v>
      </c>
      <c r="N10" s="26"/>
      <c r="O10" s="26"/>
      <c r="P10" s="27"/>
      <c r="Q10" s="51"/>
      <c r="R10" s="25"/>
      <c r="S10" s="26"/>
      <c r="T10" s="26"/>
      <c r="U10" s="27"/>
      <c r="V10" s="51"/>
      <c r="W10" s="25"/>
      <c r="X10" s="26"/>
      <c r="Y10" s="26"/>
      <c r="Z10" s="27"/>
      <c r="AA10" s="51"/>
      <c r="AB10" s="25"/>
      <c r="AC10" s="26"/>
      <c r="AD10" s="26"/>
      <c r="AE10" s="27"/>
      <c r="AF10" s="51"/>
      <c r="AG10" s="25"/>
      <c r="AH10" s="26"/>
      <c r="AI10" s="26"/>
      <c r="AJ10" s="26"/>
      <c r="AK10" s="26"/>
      <c r="AL10" s="26"/>
      <c r="AM10" s="27"/>
      <c r="AN10" s="136"/>
      <c r="AO10" s="59"/>
      <c r="AP10" s="59"/>
      <c r="AQ10" s="59"/>
      <c r="AR10" s="59"/>
      <c r="AS10" s="46">
        <f>IF(OR(D10="o",D10="p",D10="k",D10="w",D10="s",D10=$AS$3,ISBLANK(D10)),1,0)</f>
        <v>1</v>
      </c>
      <c r="AT10" s="66" t="str">
        <f>TRIM(CONCATENATE(IF(AND(LEN(X70)&gt;0,X70&gt;0),TEXT(AW$4,"#0"),""),IF(AND(LEN(Y70)&gt;0,Y70&gt;0),CONCATENATE(" ",TEXT(AX$4,"#0")),""),IF(AND(LEN(Z70)&gt;0,Z70&gt;0),CONCATENATE(" ",TEXT(AY$4,"#0")),""),IF(AND(LEN(AA70)&gt;0,AA70&gt;0),CONCATENATE(" ",TEXT(AZ$4,"#0")),""),IF(AND(LEN(AB70)&gt;0,AB70&gt;0),CONCATENATE(" ",TEXT(BA$4,"#0")),""),IF(AND(LEN(AC70)&gt;0,AC70&gt;0),CONCATENATE(" ",TEXT(BB$4,"#0")),""),IF(AND(LEN(AD70)&gt;0,AD70&gt;0),CONCATENATE(" ",TEXT(BC$4,"#0")),"")))</f>
        <v/>
      </c>
      <c r="AU10" s="16"/>
      <c r="BP10" s="30"/>
      <c r="BQ10" s="30"/>
      <c r="BR10" s="30"/>
      <c r="BS10" s="30"/>
    </row>
    <row r="11" spans="1:74" x14ac:dyDescent="0.2">
      <c r="A11" s="21">
        <v>6</v>
      </c>
      <c r="B11" s="119" t="s">
        <v>71</v>
      </c>
      <c r="C11" s="52" t="s">
        <v>72</v>
      </c>
      <c r="D11" s="5" t="s">
        <v>35</v>
      </c>
      <c r="E11" s="23">
        <v>0</v>
      </c>
      <c r="F11" s="23">
        <f>COUNTIF(M11:AR11,"&gt;0")-E11</f>
        <v>2</v>
      </c>
      <c r="G11" s="21">
        <f t="shared" ca="1" si="3"/>
        <v>30</v>
      </c>
      <c r="H11" s="24">
        <v>15</v>
      </c>
      <c r="I11" s="24">
        <f ca="1">SUMIF(OFFSET($M$4,0,0,1,$L$2*5),I$4,$M11)*IF($G$2="S",15,1)</f>
        <v>0</v>
      </c>
      <c r="J11" s="24">
        <v>15</v>
      </c>
      <c r="K11" s="24">
        <f t="shared" ca="1" si="4"/>
        <v>0</v>
      </c>
      <c r="L11" s="24">
        <f t="shared" ca="1" si="4"/>
        <v>0</v>
      </c>
      <c r="M11" s="25"/>
      <c r="N11" s="26"/>
      <c r="O11" s="26"/>
      <c r="P11" s="27"/>
      <c r="Q11" s="51"/>
      <c r="R11" s="25">
        <v>15</v>
      </c>
      <c r="S11" s="26"/>
      <c r="T11" s="26">
        <v>15</v>
      </c>
      <c r="U11" s="27"/>
      <c r="V11" s="51"/>
      <c r="W11" s="25"/>
      <c r="X11" s="26"/>
      <c r="Y11" s="26"/>
      <c r="Z11" s="27"/>
      <c r="AA11" s="51"/>
      <c r="AB11" s="25"/>
      <c r="AC11" s="26"/>
      <c r="AD11" s="26"/>
      <c r="AE11" s="27"/>
      <c r="AF11" s="51"/>
      <c r="AG11" s="25"/>
      <c r="AH11" s="26"/>
      <c r="AI11" s="26"/>
      <c r="AJ11" s="26"/>
      <c r="AK11" s="26"/>
      <c r="AL11" s="26"/>
      <c r="AM11" s="27"/>
      <c r="AN11" s="136"/>
      <c r="AO11" s="59"/>
      <c r="AP11" s="59"/>
      <c r="AQ11" s="59"/>
      <c r="AR11" s="59"/>
      <c r="AS11" s="46">
        <f>IF(OR(D11="o",D11="p",D11="k",D11="w",D11="s",D11=$AS$3,ISBLANK(D11)),1,0)</f>
        <v>1</v>
      </c>
      <c r="AT11" s="66" t="str">
        <f>TRIM(CONCATENATE(IF(AND(LEN(X71)&gt;0,X71&gt;0),TEXT(AW$4,"#0"),""),IF(AND(LEN(Y71)&gt;0,Y71&gt;0),CONCATENATE(" ",TEXT(AX$4,"#0")),""),IF(AND(LEN(Z71)&gt;0,Z71&gt;0),CONCATENATE(" ",TEXT(AY$4,"#0")),""),IF(AND(LEN(AA71)&gt;0,AA71&gt;0),CONCATENATE(" ",TEXT(AZ$4,"#0")),""),IF(AND(LEN(AB71)&gt;0,AB71&gt;0),CONCATENATE(" ",TEXT(BA$4,"#0")),""),IF(AND(LEN(AC71)&gt;0,AC71&gt;0),CONCATENATE(" ",TEXT(BB$4,"#0")),""),IF(AND(LEN(AD71)&gt;0,AD71&gt;0),CONCATENATE(" ",TEXT(BC$4,"#0")),"")))</f>
        <v/>
      </c>
      <c r="AU11" s="16"/>
      <c r="BP11" s="30"/>
      <c r="BQ11" s="30"/>
      <c r="BR11" s="30"/>
      <c r="BS11" s="30"/>
    </row>
    <row r="12" spans="1:74" x14ac:dyDescent="0.2">
      <c r="A12" s="74">
        <v>7</v>
      </c>
      <c r="B12" s="120" t="s">
        <v>65</v>
      </c>
      <c r="C12" s="110" t="s">
        <v>73</v>
      </c>
      <c r="D12" s="20" t="s">
        <v>35</v>
      </c>
      <c r="E12" s="111">
        <v>0</v>
      </c>
      <c r="F12" s="111">
        <f>COUNTIF(M12:AR12,"&gt;0")-E12</f>
        <v>1</v>
      </c>
      <c r="G12" s="21">
        <f t="shared" ca="1" si="3"/>
        <v>30</v>
      </c>
      <c r="H12" s="112">
        <f ca="1">SUMIF(OFFSET($M$4,0,0,1,$L$2*5),H$4,$M12)*IF($G$2="S",15,1)</f>
        <v>0</v>
      </c>
      <c r="I12" s="112">
        <f ca="1">SUMIF(OFFSET($M$4,0,0,1,$L$2*5),I$4,$M12)*IF($G$2="S",15,1)</f>
        <v>0</v>
      </c>
      <c r="J12" s="112">
        <v>30</v>
      </c>
      <c r="K12" s="112">
        <f t="shared" ca="1" si="4"/>
        <v>0</v>
      </c>
      <c r="L12" s="111">
        <f t="shared" ca="1" si="4"/>
        <v>0</v>
      </c>
      <c r="M12" s="25"/>
      <c r="N12" s="26"/>
      <c r="O12" s="26"/>
      <c r="P12" s="27"/>
      <c r="Q12" s="51"/>
      <c r="R12" s="25"/>
      <c r="S12" s="26"/>
      <c r="T12" s="26">
        <v>30</v>
      </c>
      <c r="U12" s="27"/>
      <c r="V12" s="51"/>
      <c r="W12" s="25"/>
      <c r="X12" s="26"/>
      <c r="Y12" s="26"/>
      <c r="Z12" s="27"/>
      <c r="AA12" s="51"/>
      <c r="AB12" s="25"/>
      <c r="AC12" s="26"/>
      <c r="AD12" s="26"/>
      <c r="AE12" s="27"/>
      <c r="AF12" s="51"/>
      <c r="AG12" s="25"/>
      <c r="AH12" s="26"/>
      <c r="AI12" s="26"/>
      <c r="AJ12" s="26"/>
      <c r="AK12" s="26"/>
      <c r="AL12" s="26"/>
      <c r="AM12" s="27"/>
      <c r="AN12" s="136"/>
      <c r="AO12" s="59"/>
      <c r="AP12" s="59"/>
      <c r="AQ12" s="59"/>
      <c r="AR12" s="59"/>
      <c r="AS12" s="46">
        <f>IF(OR(D12="o",D12="p",D12="k",D12="w",D12="s",D12=$AS$3,ISBLANK(D12)),1,0)</f>
        <v>1</v>
      </c>
      <c r="AT12" s="66" t="str">
        <f>TRIM(CONCATENATE(IF(AND(LEN(X72)&gt;0,X72&gt;0),TEXT(AW$4,"#0"),""),IF(AND(LEN(Y72)&gt;0,Y72&gt;0),CONCATENATE(" ",TEXT(AX$4,"#0")),""),IF(AND(LEN(Z72)&gt;0,Z72&gt;0),CONCATENATE(" ",TEXT(AY$4,"#0")),""),IF(AND(LEN(AA72)&gt;0,AA72&gt;0),CONCATENATE(" ",TEXT(AZ$4,"#0")),""),IF(AND(LEN(AB72)&gt;0,AB72&gt;0),CONCATENATE(" ",TEXT(BA$4,"#0")),""),IF(AND(LEN(AC72)&gt;0,AC72&gt;0),CONCATENATE(" ",TEXT(BB$4,"#0")),""),IF(AND(LEN(AD72)&gt;0,AD72&gt;0),CONCATENATE(" ",TEXT(BC$4,"#0")),"")))</f>
        <v/>
      </c>
      <c r="AU12" s="16"/>
      <c r="BP12" s="30"/>
      <c r="BQ12" s="30"/>
      <c r="BR12" s="30"/>
      <c r="BU12" s="106"/>
      <c r="BV12" s="106"/>
    </row>
    <row r="13" spans="1:74" x14ac:dyDescent="0.2">
      <c r="A13" s="74">
        <v>8</v>
      </c>
      <c r="B13" s="120" t="s">
        <v>28</v>
      </c>
      <c r="C13" s="110" t="s">
        <v>79</v>
      </c>
      <c r="D13" s="20" t="s">
        <v>35</v>
      </c>
      <c r="E13" s="111">
        <v>0</v>
      </c>
      <c r="F13" s="111">
        <f>COUNTIF(M13:AR13,"&gt;0")-E13</f>
        <v>2</v>
      </c>
      <c r="G13" s="21">
        <f t="shared" ca="1" si="3"/>
        <v>60</v>
      </c>
      <c r="H13" s="112">
        <f ca="1">SUMIF(OFFSET($M$4,0,0,1,$L$2*5),H$4,$M13)*IF($G$2="S",15,1)</f>
        <v>0</v>
      </c>
      <c r="I13" s="112">
        <f ca="1">SUMIF(OFFSET($M$4,0,0,1,$L$2*5),I$4,$M13)*IF($G$2="S",15,1)</f>
        <v>0</v>
      </c>
      <c r="J13" s="112">
        <v>60</v>
      </c>
      <c r="K13" s="112">
        <f t="shared" ca="1" si="4"/>
        <v>0</v>
      </c>
      <c r="L13" s="111">
        <f t="shared" ca="1" si="4"/>
        <v>0</v>
      </c>
      <c r="M13" s="25"/>
      <c r="N13" s="26"/>
      <c r="O13" s="26"/>
      <c r="P13" s="27"/>
      <c r="Q13" s="51"/>
      <c r="R13" s="25"/>
      <c r="S13" s="26"/>
      <c r="T13" s="26"/>
      <c r="U13" s="27"/>
      <c r="V13" s="51"/>
      <c r="W13" s="25"/>
      <c r="X13" s="26"/>
      <c r="Y13" s="26">
        <v>30</v>
      </c>
      <c r="Z13" s="27"/>
      <c r="AA13" s="51"/>
      <c r="AB13" s="25"/>
      <c r="AC13" s="26"/>
      <c r="AD13" s="26">
        <v>30</v>
      </c>
      <c r="AE13" s="27"/>
      <c r="AF13" s="51"/>
      <c r="AG13" s="25"/>
      <c r="AH13" s="26"/>
      <c r="AI13" s="26"/>
      <c r="AJ13" s="26"/>
      <c r="AK13" s="26"/>
      <c r="AL13" s="26"/>
      <c r="AM13" s="27"/>
      <c r="AN13" s="136"/>
      <c r="AO13" s="59"/>
      <c r="AP13" s="59"/>
      <c r="AQ13" s="59"/>
      <c r="AR13" s="59"/>
      <c r="AS13" s="46">
        <f>IF(OR(D13="o",D13="p",D13="k",D13="w",D13="s",D13=$AS$3,ISBLANK(D13)),1,0)</f>
        <v>1</v>
      </c>
      <c r="AT13" s="66" t="str">
        <f t="shared" si="2"/>
        <v/>
      </c>
      <c r="AU13" s="16"/>
      <c r="AW13" s="30"/>
      <c r="AX13" s="30"/>
      <c r="AY13" s="30"/>
      <c r="AZ13" s="30"/>
      <c r="BA13" s="30"/>
      <c r="BB13" s="30"/>
      <c r="BC13" s="30"/>
      <c r="BE13" s="16"/>
      <c r="BL13" s="6"/>
      <c r="BM13" s="30"/>
      <c r="BN13" s="30"/>
      <c r="BO13" s="30"/>
      <c r="BP13" s="30"/>
      <c r="BQ13" s="30"/>
      <c r="BR13" s="30"/>
      <c r="BS13" s="30"/>
    </row>
    <row r="14" spans="1:74" x14ac:dyDescent="0.2">
      <c r="A14" s="21">
        <v>9</v>
      </c>
      <c r="B14" s="119" t="s">
        <v>97</v>
      </c>
      <c r="C14" s="52" t="s">
        <v>69</v>
      </c>
      <c r="D14" s="5" t="s">
        <v>36</v>
      </c>
      <c r="E14" s="23">
        <v>0</v>
      </c>
      <c r="F14" s="23">
        <f>COUNTIF(M14:AR14,"&gt;0")-E14</f>
        <v>1</v>
      </c>
      <c r="G14" s="21">
        <f ca="1">SUM(H14:L14)</f>
        <v>30</v>
      </c>
      <c r="H14" s="24">
        <v>30</v>
      </c>
      <c r="I14" s="24">
        <f ca="1">SUMIF(OFFSET($M$4,0,0,1,$L$2*5),I$4,$M14)*IF($G$2="S",15,1)</f>
        <v>0</v>
      </c>
      <c r="J14" s="24">
        <f ca="1">SUMIF(OFFSET($M$4,0,0,1,$L$2*5),J$4,$M14)*IF($G$2="S",15,1)</f>
        <v>0</v>
      </c>
      <c r="K14" s="24">
        <f ca="1">SUMIF(OFFSET($M$4,0,0,1,$L$2*5),K$4,$M14)*IF($G$2="S",15,1)</f>
        <v>0</v>
      </c>
      <c r="L14" s="24">
        <f ca="1">SUMIF(OFFSET($M$4,0,0,1,$L$2*5),L$4,$M14)*IF($G$2="S",15,1)</f>
        <v>0</v>
      </c>
      <c r="M14" s="25">
        <v>30</v>
      </c>
      <c r="N14" s="26"/>
      <c r="O14" s="26"/>
      <c r="P14" s="27"/>
      <c r="Q14" s="51"/>
      <c r="R14" s="25"/>
      <c r="S14" s="26"/>
      <c r="T14" s="26"/>
      <c r="U14" s="27"/>
      <c r="V14" s="51"/>
      <c r="W14" s="25"/>
      <c r="X14" s="26"/>
      <c r="Y14" s="26"/>
      <c r="Z14" s="27"/>
      <c r="AA14" s="51"/>
      <c r="AB14" s="25"/>
      <c r="AC14" s="26"/>
      <c r="AD14" s="26"/>
      <c r="AE14" s="29"/>
      <c r="AF14" s="42"/>
      <c r="AG14" s="25"/>
      <c r="AH14" s="26"/>
      <c r="AI14" s="26"/>
      <c r="AJ14" s="26"/>
      <c r="AK14" s="26"/>
      <c r="AL14" s="26"/>
      <c r="AM14" s="27"/>
      <c r="AN14" s="136"/>
      <c r="AO14" s="59"/>
      <c r="AP14" s="59"/>
      <c r="AQ14" s="59"/>
      <c r="AR14" s="59"/>
      <c r="AS14" s="46">
        <f>IF(OR(D14="o",D14="p",D14="k",D14="w",D14="s",D14=$AS$3,ISBLANK(D14)),1,0)</f>
        <v>1</v>
      </c>
      <c r="AT14" s="66" t="str">
        <f>TRIM(CONCATENATE(IF(AND(LEN(AW14)&gt;0,AW14&gt;0),TEXT(AW$4,"#0"),""),IF(AND(LEN(AX14)&gt;0,AX14&gt;0),CONCATENATE(" ",TEXT(AX$4,"#0")),""),IF(AND(LEN(AY14)&gt;0,AY14&gt;0),CONCATENATE(" ",TEXT(AY$4,"#0")),""),IF(AND(LEN(AZ14)&gt;0,AZ14&gt;0),CONCATENATE(" ",TEXT(AZ$4,"#0")),""),IF(AND(LEN(BA14)&gt;0,BA14&gt;0),CONCATENATE(" ",TEXT(BA$4,"#0")),""),IF(AND(LEN(BB14)&gt;0,BB14&gt;0),CONCATENATE(" ",TEXT(BB$4,"#0")),""),IF(AND(LEN(BC14)&gt;0,BC14&gt;0),CONCATENATE(" ",TEXT(BC$4,"#0")),"")))</f>
        <v/>
      </c>
      <c r="AU14" s="16"/>
      <c r="AW14" s="30"/>
      <c r="AX14" s="30"/>
      <c r="AY14" s="30"/>
      <c r="AZ14" s="30"/>
      <c r="BA14" s="30"/>
      <c r="BB14" s="30"/>
      <c r="BC14" s="30"/>
      <c r="BE14" s="16"/>
      <c r="BL14" s="6"/>
      <c r="BM14" s="30"/>
      <c r="BN14" s="30"/>
      <c r="BO14" s="30"/>
      <c r="BP14" s="30"/>
      <c r="BQ14" s="30"/>
      <c r="BR14" s="30"/>
      <c r="BS14" s="30"/>
    </row>
    <row r="15" spans="1:74" ht="25.5" x14ac:dyDescent="0.2">
      <c r="A15" s="53">
        <v>10</v>
      </c>
      <c r="B15" s="113" t="s">
        <v>74</v>
      </c>
      <c r="C15" s="54" t="s">
        <v>75</v>
      </c>
      <c r="D15" s="55" t="s">
        <v>35</v>
      </c>
      <c r="E15" s="56"/>
      <c r="F15" s="56">
        <v>1</v>
      </c>
      <c r="G15" s="21">
        <v>15</v>
      </c>
      <c r="H15" s="57">
        <f ca="1">SUMIF(OFFSET($M$4,0,0,1,$L$2*5),H$4,$M15)*IF($G$2="S",15,1)</f>
        <v>0</v>
      </c>
      <c r="I15" s="57">
        <f ca="1">SUMIF(OFFSET($M$4,0,0,1,$L$2*5),I$4,$M15)*IF($G$2="S",15,1)</f>
        <v>0</v>
      </c>
      <c r="J15" s="57">
        <v>15</v>
      </c>
      <c r="K15" s="57">
        <f t="shared" ca="1" si="4"/>
        <v>0</v>
      </c>
      <c r="L15" s="57">
        <f t="shared" ca="1" si="4"/>
        <v>0</v>
      </c>
      <c r="M15" s="25"/>
      <c r="N15" s="26"/>
      <c r="O15" s="26"/>
      <c r="P15" s="27"/>
      <c r="Q15" s="51"/>
      <c r="R15" s="25"/>
      <c r="S15" s="26"/>
      <c r="T15" s="26"/>
      <c r="U15" s="27"/>
      <c r="V15" s="51"/>
      <c r="W15" s="25"/>
      <c r="X15" s="26"/>
      <c r="Y15" s="26"/>
      <c r="Z15" s="27"/>
      <c r="AA15" s="51"/>
      <c r="AB15" s="25"/>
      <c r="AC15" s="26"/>
      <c r="AD15" s="26"/>
      <c r="AE15" s="27"/>
      <c r="AF15" s="51"/>
      <c r="AG15" s="25"/>
      <c r="AH15" s="26"/>
      <c r="AI15" s="26">
        <v>15</v>
      </c>
      <c r="AJ15" s="26"/>
      <c r="AK15" s="26"/>
      <c r="AL15" s="26"/>
      <c r="AM15" s="27"/>
      <c r="AN15" s="136"/>
      <c r="AO15" s="59"/>
      <c r="AP15" s="59"/>
      <c r="AQ15" s="59"/>
      <c r="AR15" s="59"/>
      <c r="AS15" s="46"/>
      <c r="AT15" s="66" t="str">
        <f t="shared" si="2"/>
        <v/>
      </c>
      <c r="AU15" s="16"/>
      <c r="AW15" s="30"/>
      <c r="AX15" s="30"/>
      <c r="AY15" s="30"/>
      <c r="AZ15" s="30"/>
      <c r="BA15" s="30"/>
      <c r="BB15" s="30"/>
      <c r="BC15" s="30"/>
      <c r="BE15" s="16"/>
      <c r="BL15" s="6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75"/>
      <c r="D16" s="76"/>
      <c r="E16" s="88">
        <f t="shared" ref="E16:AM16" si="5">SUM(E17:E28)</f>
        <v>5</v>
      </c>
      <c r="F16" s="88">
        <f t="shared" si="5"/>
        <v>18</v>
      </c>
      <c r="G16" s="88">
        <f t="shared" ca="1" si="5"/>
        <v>465</v>
      </c>
      <c r="H16" s="88">
        <f t="shared" ca="1" si="5"/>
        <v>165</v>
      </c>
      <c r="I16" s="88">
        <f t="shared" ca="1" si="5"/>
        <v>30</v>
      </c>
      <c r="J16" s="88">
        <f t="shared" ca="1" si="5"/>
        <v>90</v>
      </c>
      <c r="K16" s="88">
        <f t="shared" ca="1" si="5"/>
        <v>180</v>
      </c>
      <c r="L16" s="88">
        <f t="shared" ca="1" si="5"/>
        <v>0</v>
      </c>
      <c r="M16" s="88">
        <f t="shared" si="5"/>
        <v>45</v>
      </c>
      <c r="N16" s="88">
        <f t="shared" si="5"/>
        <v>15</v>
      </c>
      <c r="O16" s="88">
        <f t="shared" si="5"/>
        <v>0</v>
      </c>
      <c r="P16" s="88">
        <f t="shared" si="5"/>
        <v>60</v>
      </c>
      <c r="Q16" s="88">
        <f t="shared" si="5"/>
        <v>0</v>
      </c>
      <c r="R16" s="88">
        <f t="shared" si="5"/>
        <v>60</v>
      </c>
      <c r="S16" s="88">
        <f t="shared" si="5"/>
        <v>0</v>
      </c>
      <c r="T16" s="88">
        <f t="shared" si="5"/>
        <v>30</v>
      </c>
      <c r="U16" s="88">
        <f t="shared" si="5"/>
        <v>60</v>
      </c>
      <c r="V16" s="88">
        <f t="shared" si="5"/>
        <v>0</v>
      </c>
      <c r="W16" s="88">
        <f t="shared" si="5"/>
        <v>45</v>
      </c>
      <c r="X16" s="88">
        <f t="shared" si="5"/>
        <v>0</v>
      </c>
      <c r="Y16" s="88">
        <f t="shared" si="5"/>
        <v>30</v>
      </c>
      <c r="Z16" s="88">
        <f t="shared" si="5"/>
        <v>60</v>
      </c>
      <c r="AA16" s="88">
        <f t="shared" si="5"/>
        <v>0</v>
      </c>
      <c r="AB16" s="88">
        <f t="shared" si="5"/>
        <v>15</v>
      </c>
      <c r="AC16" s="88">
        <f t="shared" si="5"/>
        <v>0</v>
      </c>
      <c r="AD16" s="88">
        <f t="shared" si="5"/>
        <v>30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88">
        <f t="shared" si="5"/>
        <v>0</v>
      </c>
      <c r="AM16" s="88">
        <f t="shared" si="5"/>
        <v>0</v>
      </c>
      <c r="AN16" s="136"/>
      <c r="AO16" s="59"/>
      <c r="AP16" s="59"/>
      <c r="AQ16" s="59"/>
      <c r="AR16" s="59"/>
      <c r="AS16" s="46"/>
      <c r="AT16" s="2" t="str">
        <f t="shared" si="2"/>
        <v/>
      </c>
      <c r="AU16" s="16"/>
      <c r="AV16" s="105"/>
      <c r="AW16" s="41"/>
      <c r="AX16" s="41"/>
      <c r="AY16" s="41"/>
      <c r="AZ16" s="41"/>
      <c r="BA16" s="41"/>
      <c r="BB16" s="41"/>
      <c r="BC16" s="41"/>
      <c r="BE16" s="16"/>
      <c r="BS16" s="30"/>
    </row>
    <row r="17" spans="1:71" x14ac:dyDescent="0.2">
      <c r="A17" s="21">
        <v>11</v>
      </c>
      <c r="B17" s="119" t="s">
        <v>47</v>
      </c>
      <c r="C17" s="52" t="s">
        <v>72</v>
      </c>
      <c r="D17" s="5" t="s">
        <v>36</v>
      </c>
      <c r="E17" s="23"/>
      <c r="F17" s="23">
        <f>COUNTIF(M17:AR17,"&gt;0")-E17</f>
        <v>2</v>
      </c>
      <c r="G17" s="21">
        <f ca="1">SUM(H17:L17)</f>
        <v>45</v>
      </c>
      <c r="H17" s="24">
        <v>15</v>
      </c>
      <c r="I17" s="24">
        <v>30</v>
      </c>
      <c r="J17" s="24">
        <f t="shared" ref="J17:L18" ca="1" si="6">SUMIF(OFFSET($M$4,0,0,1,$L$2*5),J$4,$M17)*IF($G$2="S",15,1)</f>
        <v>0</v>
      </c>
      <c r="K17" s="24">
        <f t="shared" ca="1" si="6"/>
        <v>0</v>
      </c>
      <c r="L17" s="24">
        <f t="shared" ca="1" si="6"/>
        <v>0</v>
      </c>
      <c r="M17" s="25">
        <v>15</v>
      </c>
      <c r="N17" s="26">
        <v>15</v>
      </c>
      <c r="O17" s="26"/>
      <c r="P17" s="27"/>
      <c r="Q17" s="51"/>
      <c r="R17" s="25"/>
      <c r="S17" s="26"/>
      <c r="T17" s="26"/>
      <c r="U17" s="27"/>
      <c r="V17" s="51"/>
      <c r="W17" s="25"/>
      <c r="X17" s="26"/>
      <c r="Y17" s="26"/>
      <c r="Z17" s="27"/>
      <c r="AA17" s="51"/>
      <c r="AB17" s="25"/>
      <c r="AC17" s="26"/>
      <c r="AD17" s="26"/>
      <c r="AE17" s="27"/>
      <c r="AF17" s="51"/>
      <c r="AG17" s="25"/>
      <c r="AH17" s="26"/>
      <c r="AI17" s="26"/>
      <c r="AJ17" s="26"/>
      <c r="AK17" s="26"/>
      <c r="AL17" s="26"/>
      <c r="AM17" s="27"/>
      <c r="AN17" s="136"/>
      <c r="AO17" s="59"/>
      <c r="AP17" s="59"/>
      <c r="AQ17" s="59"/>
      <c r="AR17" s="59"/>
      <c r="AS17" s="46">
        <f>IF(OR(D17="o",D17="p",D17="k",D17="w",D17="s",D17=$AS$3,ISBLANK(D17)),1,0)</f>
        <v>1</v>
      </c>
      <c r="AT17" s="66" t="str">
        <f t="shared" si="2"/>
        <v/>
      </c>
      <c r="AU17" s="16"/>
      <c r="AW17" s="30"/>
      <c r="AX17" s="30"/>
      <c r="AY17" s="30"/>
      <c r="AZ17" s="30"/>
      <c r="BA17" s="30"/>
      <c r="BB17" s="30"/>
      <c r="BC17" s="30"/>
      <c r="BE17" s="16"/>
      <c r="BL17" s="6"/>
      <c r="BM17" s="30"/>
      <c r="BN17" s="30"/>
      <c r="BO17" s="30"/>
      <c r="BP17" s="30"/>
      <c r="BQ17" s="30"/>
      <c r="BR17" s="30"/>
      <c r="BS17" s="30"/>
    </row>
    <row r="18" spans="1:71" x14ac:dyDescent="0.2">
      <c r="A18" s="21">
        <f>IF(ISTEXT(A17),A14+1,A17+1)</f>
        <v>12</v>
      </c>
      <c r="B18" s="119" t="s">
        <v>105</v>
      </c>
      <c r="C18" s="52" t="s">
        <v>76</v>
      </c>
      <c r="D18" s="5" t="s">
        <v>36</v>
      </c>
      <c r="E18" s="23">
        <v>1</v>
      </c>
      <c r="F18" s="23">
        <f>COUNTIF(M18:AR18,"&gt;0")-E18</f>
        <v>1</v>
      </c>
      <c r="G18" s="21">
        <f ca="1">SUM(H18:L18)</f>
        <v>45</v>
      </c>
      <c r="H18" s="24">
        <v>15</v>
      </c>
      <c r="I18" s="24"/>
      <c r="J18" s="24">
        <f t="shared" ca="1" si="6"/>
        <v>0</v>
      </c>
      <c r="K18" s="24">
        <v>30</v>
      </c>
      <c r="L18" s="24">
        <f t="shared" ca="1" si="6"/>
        <v>0</v>
      </c>
      <c r="M18" s="109">
        <v>15</v>
      </c>
      <c r="N18" s="26"/>
      <c r="O18" s="26"/>
      <c r="P18" s="27">
        <v>30</v>
      </c>
      <c r="Q18" s="51"/>
      <c r="R18" s="25"/>
      <c r="S18" s="26"/>
      <c r="T18" s="26"/>
      <c r="U18" s="27"/>
      <c r="V18" s="51"/>
      <c r="W18" s="25"/>
      <c r="X18" s="26"/>
      <c r="Y18" s="26"/>
      <c r="Z18" s="27"/>
      <c r="AA18" s="51"/>
      <c r="AB18" s="25"/>
      <c r="AC18" s="26"/>
      <c r="AD18" s="26"/>
      <c r="AE18" s="29"/>
      <c r="AF18" s="42"/>
      <c r="AG18" s="25"/>
      <c r="AH18" s="26"/>
      <c r="AI18" s="26"/>
      <c r="AJ18" s="26"/>
      <c r="AK18" s="26"/>
      <c r="AL18" s="26"/>
      <c r="AM18" s="27"/>
      <c r="AN18" s="136"/>
      <c r="AO18" s="59"/>
      <c r="AP18" s="59"/>
      <c r="AQ18" s="59"/>
      <c r="AR18" s="59"/>
      <c r="AS18" s="46">
        <f>IF(OR(D18="o",D18="p",D18="k",D18="w",D18="s",D18=$AS$3,ISBLANK(D18)),1,0)</f>
        <v>1</v>
      </c>
      <c r="AT18" s="66" t="str">
        <f t="shared" si="2"/>
        <v/>
      </c>
      <c r="AU18" s="16"/>
      <c r="AW18" s="30"/>
      <c r="AX18" s="30"/>
      <c r="AY18" s="30"/>
      <c r="AZ18" s="30"/>
      <c r="BA18" s="30"/>
      <c r="BB18" s="30"/>
      <c r="BC18" s="30"/>
      <c r="BE18" s="16"/>
      <c r="BL18" s="6"/>
      <c r="BM18" s="30"/>
      <c r="BN18" s="30"/>
      <c r="BO18" s="30"/>
      <c r="BP18" s="30"/>
      <c r="BQ18" s="30"/>
      <c r="BR18" s="30"/>
      <c r="BS18" s="30"/>
    </row>
    <row r="19" spans="1:71" x14ac:dyDescent="0.2">
      <c r="A19" s="21">
        <f>IF(ISTEXT(A18),A15+1,A18+1)</f>
        <v>13</v>
      </c>
      <c r="B19" s="119" t="s">
        <v>111</v>
      </c>
      <c r="C19" s="52" t="s">
        <v>76</v>
      </c>
      <c r="D19" s="5" t="s">
        <v>36</v>
      </c>
      <c r="E19" s="23">
        <v>1</v>
      </c>
      <c r="F19" s="23">
        <f>COUNTIF(M19:AR19,"&gt;0")-E19</f>
        <v>1</v>
      </c>
      <c r="G19" s="21">
        <f ca="1">SUM(H19:L19)</f>
        <v>45</v>
      </c>
      <c r="H19" s="24">
        <v>15</v>
      </c>
      <c r="I19" s="24">
        <f t="shared" ref="I19:J19" ca="1" si="7">SUMIF(OFFSET($M$4,0,0,1,$L$2*5),I$4,$M19)*IF($G$2="S",15,1)</f>
        <v>0</v>
      </c>
      <c r="J19" s="24">
        <f t="shared" ca="1" si="7"/>
        <v>0</v>
      </c>
      <c r="K19" s="24">
        <v>30</v>
      </c>
      <c r="L19" s="24">
        <f ca="1">SUMIF(OFFSET($M$4,0,0,1,$L$2*5),L$4,$M19)*IF($G$2="S",15,1)</f>
        <v>0</v>
      </c>
      <c r="M19" s="109">
        <v>15</v>
      </c>
      <c r="N19" s="26"/>
      <c r="O19" s="26"/>
      <c r="P19" s="27">
        <v>30</v>
      </c>
      <c r="Q19" s="51"/>
      <c r="R19" s="25"/>
      <c r="S19" s="26"/>
      <c r="T19" s="26"/>
      <c r="U19" s="27"/>
      <c r="V19" s="51"/>
      <c r="W19" s="25"/>
      <c r="X19" s="26"/>
      <c r="Y19" s="26"/>
      <c r="Z19" s="27"/>
      <c r="AA19" s="51"/>
      <c r="AB19" s="25"/>
      <c r="AC19" s="26"/>
      <c r="AD19" s="26"/>
      <c r="AE19" s="27"/>
      <c r="AF19" s="51"/>
      <c r="AG19" s="25"/>
      <c r="AH19" s="26"/>
      <c r="AI19" s="26"/>
      <c r="AJ19" s="26"/>
      <c r="AK19" s="26"/>
      <c r="AL19" s="26"/>
      <c r="AM19" s="27"/>
      <c r="AN19" s="136"/>
      <c r="AO19" s="59"/>
      <c r="AP19" s="59"/>
      <c r="AQ19" s="59"/>
      <c r="AR19" s="59"/>
      <c r="AS19" s="46">
        <f>IF(OR(D19="o",D19="p",D19="k",D19="w",D19="s",D19=$AS$3,ISBLANK(D19)),1,0)</f>
        <v>1</v>
      </c>
      <c r="AT19" s="66" t="str">
        <f t="shared" si="2"/>
        <v/>
      </c>
      <c r="AU19" s="16"/>
      <c r="AW19" s="30"/>
      <c r="AX19" s="30"/>
      <c r="AY19" s="30"/>
      <c r="AZ19" s="30"/>
      <c r="BA19" s="30"/>
      <c r="BB19" s="30"/>
      <c r="BC19" s="30"/>
      <c r="BE19" s="16"/>
      <c r="BL19" s="6"/>
      <c r="BM19" s="30"/>
      <c r="BN19" s="30"/>
      <c r="BO19" s="30"/>
      <c r="BP19" s="30"/>
      <c r="BQ19" s="30"/>
      <c r="BR19" s="30"/>
      <c r="BS19" s="30"/>
    </row>
    <row r="20" spans="1:71" x14ac:dyDescent="0.2">
      <c r="A20" s="21">
        <f>IF(ISTEXT(A19),A16+1,A19+1)</f>
        <v>14</v>
      </c>
      <c r="B20" s="119" t="s">
        <v>50</v>
      </c>
      <c r="C20" s="52" t="s">
        <v>76</v>
      </c>
      <c r="D20" s="5" t="s">
        <v>36</v>
      </c>
      <c r="E20" s="23">
        <v>0</v>
      </c>
      <c r="F20" s="23">
        <f>COUNTIF(M20:AR20,"&gt;0")-E20</f>
        <v>2</v>
      </c>
      <c r="G20" s="21">
        <f t="shared" ref="G20:G26" ca="1" si="8">SUM(H20:L20)</f>
        <v>30</v>
      </c>
      <c r="H20" s="24">
        <v>15</v>
      </c>
      <c r="I20" s="24"/>
      <c r="J20" s="24">
        <f ca="1">SUMIF(OFFSET($M$4,0,0,1,$L$2*5),J$4,$M20)*IF($G$2="S",15,1)</f>
        <v>0</v>
      </c>
      <c r="K20" s="24">
        <v>15</v>
      </c>
      <c r="L20" s="24">
        <f t="shared" ref="L20:L28" ca="1" si="9">SUMIF(OFFSET($M$4,0,0,1,$L$2*5),L$4,$M20)*IF($G$2="S",15,1)</f>
        <v>0</v>
      </c>
      <c r="M20" s="25"/>
      <c r="N20" s="26"/>
      <c r="O20" s="26"/>
      <c r="P20" s="27"/>
      <c r="Q20" s="51"/>
      <c r="R20" s="25">
        <v>15</v>
      </c>
      <c r="S20" s="26"/>
      <c r="T20" s="26"/>
      <c r="U20" s="27">
        <v>15</v>
      </c>
      <c r="V20" s="51"/>
      <c r="W20" s="25"/>
      <c r="X20" s="26"/>
      <c r="Y20" s="26"/>
      <c r="Z20" s="27"/>
      <c r="AA20" s="51"/>
      <c r="AB20" s="25"/>
      <c r="AC20" s="26"/>
      <c r="AD20" s="26"/>
      <c r="AE20" s="27"/>
      <c r="AF20" s="51"/>
      <c r="AG20" s="25"/>
      <c r="AH20" s="26"/>
      <c r="AI20" s="26"/>
      <c r="AJ20" s="26"/>
      <c r="AK20" s="26"/>
      <c r="AL20" s="26"/>
      <c r="AM20" s="27"/>
      <c r="AN20" s="136"/>
      <c r="AO20" s="59"/>
      <c r="AP20" s="59"/>
      <c r="AQ20" s="59"/>
      <c r="AR20" s="59"/>
      <c r="AS20" s="46">
        <f>IF(OR(D20="o",D20="p",D20="k",D20="w",D20="s",D20=$AS$3,ISBLANK(D20)),1,0)</f>
        <v>1</v>
      </c>
      <c r="AT20" s="66" t="str">
        <f t="shared" ref="AT20:AT35" si="10">TRIM(CONCATENATE(IF(AND(LEN(AW20)&gt;0,AW20&gt;0),TEXT(AW$4,"#0"),""),IF(AND(LEN(AX20)&gt;0,AX20&gt;0),CONCATENATE(" ",TEXT(AX$4,"#0")),""),IF(AND(LEN(AY20)&gt;0,AY20&gt;0),CONCATENATE(" ",TEXT(AY$4,"#0")),""),IF(AND(LEN(AZ20)&gt;0,AZ20&gt;0),CONCATENATE(" ",TEXT(AZ$4,"#0")),""),IF(AND(LEN(BA20)&gt;0,BA20&gt;0),CONCATENATE(" ",TEXT(BA$4,"#0")),""),IF(AND(LEN(BB20)&gt;0,BB20&gt;0),CONCATENATE(" ",TEXT(BB$4,"#0")),""),IF(AND(LEN(BC20)&gt;0,BC20&gt;0),CONCATENATE(" ",TEXT(BC$4,"#0")),"")))</f>
        <v/>
      </c>
      <c r="AU20" s="16"/>
      <c r="AW20" s="30"/>
      <c r="AX20" s="30"/>
      <c r="AY20" s="30"/>
      <c r="AZ20" s="30"/>
      <c r="BA20" s="30"/>
      <c r="BB20" s="30"/>
      <c r="BC20" s="30"/>
      <c r="BE20" s="16"/>
      <c r="BL20" s="6"/>
      <c r="BM20" s="30"/>
      <c r="BN20" s="30"/>
      <c r="BO20" s="30"/>
      <c r="BP20" s="30"/>
      <c r="BQ20" s="30"/>
      <c r="BR20" s="30"/>
      <c r="BS20" s="30"/>
    </row>
    <row r="21" spans="1:71" x14ac:dyDescent="0.2">
      <c r="A21" s="21">
        <f t="shared" ref="A21:A27" si="11">IF(ISTEXT(A20),A17+1,A20+1)</f>
        <v>15</v>
      </c>
      <c r="B21" s="119" t="s">
        <v>48</v>
      </c>
      <c r="C21" s="52" t="s">
        <v>76</v>
      </c>
      <c r="D21" s="5" t="s">
        <v>36</v>
      </c>
      <c r="E21" s="23">
        <v>1</v>
      </c>
      <c r="F21" s="23">
        <f>COUNTIF(M21:AR21,"&gt;0")-E21</f>
        <v>1</v>
      </c>
      <c r="G21" s="21">
        <f t="shared" ca="1" si="8"/>
        <v>45</v>
      </c>
      <c r="H21" s="24">
        <v>15</v>
      </c>
      <c r="I21" s="24">
        <f t="shared" ref="I21:I28" ca="1" si="12">SUMIF(OFFSET($M$4,0,0,1,$L$2*5),I$4,$M21)*IF($G$2="S",15,1)</f>
        <v>0</v>
      </c>
      <c r="J21" s="24">
        <f ca="1">SUMIF(OFFSET($M$4,0,0,1,$L$2*5),J$4,$M21)*IF($G$2="S",15,1)</f>
        <v>0</v>
      </c>
      <c r="K21" s="24">
        <v>30</v>
      </c>
      <c r="L21" s="24">
        <f t="shared" ca="1" si="9"/>
        <v>0</v>
      </c>
      <c r="M21" s="25"/>
      <c r="N21" s="26"/>
      <c r="O21" s="26"/>
      <c r="P21" s="27"/>
      <c r="Q21" s="51"/>
      <c r="R21" s="70">
        <v>15</v>
      </c>
      <c r="S21" s="26"/>
      <c r="T21" s="26"/>
      <c r="U21" s="27">
        <v>30</v>
      </c>
      <c r="V21" s="51"/>
      <c r="W21" s="25"/>
      <c r="X21" s="26"/>
      <c r="Y21" s="26"/>
      <c r="Z21" s="27"/>
      <c r="AA21" s="51"/>
      <c r="AB21" s="25"/>
      <c r="AC21" s="26"/>
      <c r="AD21" s="26"/>
      <c r="AE21" s="27"/>
      <c r="AF21" s="51"/>
      <c r="AG21" s="25"/>
      <c r="AH21" s="26"/>
      <c r="AI21" s="26"/>
      <c r="AJ21" s="26"/>
      <c r="AK21" s="26"/>
      <c r="AL21" s="26"/>
      <c r="AM21" s="27"/>
      <c r="AN21" s="136"/>
      <c r="AO21" s="59"/>
      <c r="AP21" s="59"/>
      <c r="AQ21" s="59"/>
      <c r="AR21" s="59"/>
      <c r="AS21" s="46">
        <f>IF(OR(D21="o",D21="p",D21="k",D21="w",D21="s",D21=$AS$3,ISBLANK(D21)),1,0)</f>
        <v>1</v>
      </c>
      <c r="AT21" s="66" t="str">
        <f t="shared" si="10"/>
        <v/>
      </c>
      <c r="AU21" s="16"/>
      <c r="AW21" s="30"/>
      <c r="AX21" s="30"/>
      <c r="AY21" s="30"/>
      <c r="AZ21" s="30"/>
      <c r="BA21" s="30"/>
      <c r="BB21" s="30"/>
      <c r="BC21" s="30"/>
      <c r="BE21" s="16"/>
      <c r="BL21" s="6"/>
      <c r="BM21" s="30"/>
      <c r="BN21" s="30"/>
      <c r="BO21" s="30"/>
      <c r="BP21" s="30"/>
      <c r="BQ21" s="30"/>
      <c r="BR21" s="30"/>
      <c r="BS21" s="30"/>
    </row>
    <row r="22" spans="1:71" ht="25.5" x14ac:dyDescent="0.2">
      <c r="A22" s="21">
        <f t="shared" si="11"/>
        <v>16</v>
      </c>
      <c r="B22" s="119" t="s">
        <v>117</v>
      </c>
      <c r="C22" s="52" t="s">
        <v>76</v>
      </c>
      <c r="D22" s="5" t="s">
        <v>36</v>
      </c>
      <c r="E22" s="23">
        <v>1</v>
      </c>
      <c r="F22" s="23">
        <f>COUNTIF(M22:AR22,"&gt;0")-E22</f>
        <v>1</v>
      </c>
      <c r="G22" s="21">
        <f t="shared" ca="1" si="8"/>
        <v>45</v>
      </c>
      <c r="H22" s="24">
        <v>15</v>
      </c>
      <c r="I22" s="24">
        <f t="shared" ca="1" si="12"/>
        <v>0</v>
      </c>
      <c r="J22" s="24">
        <v>30</v>
      </c>
      <c r="K22" s="24"/>
      <c r="L22" s="24">
        <f t="shared" ca="1" si="9"/>
        <v>0</v>
      </c>
      <c r="M22" s="31"/>
      <c r="N22" s="28"/>
      <c r="O22" s="28"/>
      <c r="P22" s="32"/>
      <c r="Q22" s="65"/>
      <c r="R22" s="71">
        <v>15</v>
      </c>
      <c r="S22" s="28"/>
      <c r="T22" s="28">
        <v>30</v>
      </c>
      <c r="U22" s="32"/>
      <c r="V22" s="65"/>
      <c r="W22" s="31"/>
      <c r="X22" s="28"/>
      <c r="Y22" s="28"/>
      <c r="Z22" s="32"/>
      <c r="AA22" s="65"/>
      <c r="AB22" s="31"/>
      <c r="AC22" s="28"/>
      <c r="AD22" s="28"/>
      <c r="AE22" s="32"/>
      <c r="AF22" s="65"/>
      <c r="AG22" s="31"/>
      <c r="AH22" s="28"/>
      <c r="AI22" s="28"/>
      <c r="AJ22" s="28"/>
      <c r="AK22" s="28"/>
      <c r="AL22" s="26"/>
      <c r="AM22" s="32"/>
      <c r="AN22" s="136"/>
      <c r="AO22" s="59"/>
      <c r="AP22" s="59"/>
      <c r="AQ22" s="59"/>
      <c r="AR22" s="59"/>
      <c r="AS22" s="46">
        <f>IF(OR(D22="o",D22="p",D22="k",D22="w",D22="s",D22=$AS$3,ISBLANK(D22)),1,0)</f>
        <v>1</v>
      </c>
      <c r="AT22" s="66" t="str">
        <f t="shared" si="10"/>
        <v/>
      </c>
      <c r="AU22" s="16"/>
      <c r="AW22" s="30"/>
      <c r="AX22" s="30"/>
      <c r="AY22" s="30"/>
      <c r="AZ22" s="30"/>
      <c r="BA22" s="30"/>
      <c r="BB22" s="30"/>
      <c r="BC22" s="30"/>
      <c r="BE22" s="16"/>
      <c r="BL22" s="6"/>
      <c r="BM22" s="30"/>
      <c r="BN22" s="30"/>
      <c r="BO22" s="30"/>
      <c r="BP22" s="30"/>
      <c r="BQ22" s="30"/>
      <c r="BR22" s="30"/>
      <c r="BS22" s="30"/>
    </row>
    <row r="23" spans="1:71" x14ac:dyDescent="0.2">
      <c r="A23" s="21">
        <f t="shared" si="11"/>
        <v>17</v>
      </c>
      <c r="B23" s="119" t="s">
        <v>77</v>
      </c>
      <c r="C23" s="52" t="s">
        <v>76</v>
      </c>
      <c r="D23" s="5" t="s">
        <v>36</v>
      </c>
      <c r="E23" s="23"/>
      <c r="F23" s="23">
        <v>2</v>
      </c>
      <c r="G23" s="21">
        <f t="shared" ca="1" si="8"/>
        <v>30</v>
      </c>
      <c r="H23" s="24">
        <v>15</v>
      </c>
      <c r="I23" s="24">
        <f t="shared" ca="1" si="12"/>
        <v>0</v>
      </c>
      <c r="J23" s="24">
        <f ca="1">SUMIF(OFFSET($M$4,0,0,1,$L$2*5),J$4,$M23)*IF($G$2="S",15,1)</f>
        <v>0</v>
      </c>
      <c r="K23" s="24">
        <v>15</v>
      </c>
      <c r="L23" s="24">
        <f t="shared" ca="1" si="9"/>
        <v>0</v>
      </c>
      <c r="M23" s="25"/>
      <c r="N23" s="26"/>
      <c r="O23" s="26"/>
      <c r="P23" s="27"/>
      <c r="Q23" s="51"/>
      <c r="R23" s="31">
        <v>15</v>
      </c>
      <c r="S23" s="26"/>
      <c r="T23" s="26"/>
      <c r="U23" s="27">
        <v>15</v>
      </c>
      <c r="V23" s="51"/>
      <c r="W23" s="25"/>
      <c r="X23" s="26"/>
      <c r="Y23" s="26"/>
      <c r="Z23" s="27"/>
      <c r="AA23" s="51"/>
      <c r="AB23" s="25"/>
      <c r="AC23" s="26"/>
      <c r="AD23" s="26"/>
      <c r="AE23" s="27"/>
      <c r="AF23" s="51"/>
      <c r="AG23" s="25"/>
      <c r="AH23" s="26"/>
      <c r="AI23" s="26"/>
      <c r="AJ23" s="26"/>
      <c r="AK23" s="26"/>
      <c r="AL23" s="26"/>
      <c r="AM23" s="27"/>
      <c r="AN23" s="136"/>
      <c r="AO23" s="59"/>
      <c r="AP23" s="59"/>
      <c r="AQ23" s="59"/>
      <c r="AR23" s="59"/>
      <c r="AS23" s="46">
        <f>IF(OR(D23="o",D23="p",D23="k",D23="w",D23="s",D23=$AS$3,ISBLANK(D23)),1,0)</f>
        <v>1</v>
      </c>
      <c r="AT23" s="66" t="str">
        <f t="shared" si="10"/>
        <v/>
      </c>
      <c r="AU23" s="16"/>
      <c r="AW23" s="30"/>
      <c r="AX23" s="30"/>
      <c r="AY23" s="30"/>
      <c r="AZ23" s="30"/>
      <c r="BA23" s="30"/>
      <c r="BB23" s="30"/>
      <c r="BC23" s="30"/>
      <c r="BE23" s="16"/>
      <c r="BL23" s="6"/>
      <c r="BM23" s="30"/>
      <c r="BN23" s="30"/>
      <c r="BO23" s="30"/>
      <c r="BP23" s="30"/>
      <c r="BQ23" s="30"/>
      <c r="BR23" s="30"/>
      <c r="BS23" s="30"/>
    </row>
    <row r="24" spans="1:71" x14ac:dyDescent="0.2">
      <c r="A24" s="21">
        <f t="shared" si="11"/>
        <v>18</v>
      </c>
      <c r="B24" s="119" t="s">
        <v>78</v>
      </c>
      <c r="C24" s="52" t="s">
        <v>76</v>
      </c>
      <c r="D24" s="5" t="s">
        <v>36</v>
      </c>
      <c r="E24" s="23"/>
      <c r="F24" s="23">
        <f>COUNTIF(M24:AR24,"&gt;0")-E24</f>
        <v>2</v>
      </c>
      <c r="G24" s="21">
        <f t="shared" ca="1" si="8"/>
        <v>45</v>
      </c>
      <c r="H24" s="24">
        <v>15</v>
      </c>
      <c r="I24" s="24">
        <f t="shared" ca="1" si="12"/>
        <v>0</v>
      </c>
      <c r="J24" s="24">
        <f ca="1">SUMIF(OFFSET($M$4,0,0,1,$L$2*5),J$4,$M24)*IF($G$2="S",15,1)</f>
        <v>0</v>
      </c>
      <c r="K24" s="24">
        <v>30</v>
      </c>
      <c r="L24" s="24">
        <f t="shared" ca="1" si="9"/>
        <v>0</v>
      </c>
      <c r="M24" s="25"/>
      <c r="N24" s="26"/>
      <c r="O24" s="26"/>
      <c r="P24" s="27"/>
      <c r="Q24" s="51"/>
      <c r="R24" s="25"/>
      <c r="S24" s="26"/>
      <c r="T24" s="26"/>
      <c r="U24" s="27"/>
      <c r="V24" s="51"/>
      <c r="W24" s="26">
        <v>15</v>
      </c>
      <c r="X24" s="28"/>
      <c r="Y24" s="28"/>
      <c r="Z24" s="32">
        <v>30</v>
      </c>
      <c r="AA24" s="51"/>
      <c r="AB24" s="25"/>
      <c r="AC24" s="26"/>
      <c r="AD24" s="26"/>
      <c r="AE24" s="27"/>
      <c r="AF24" s="51"/>
      <c r="AG24" s="25"/>
      <c r="AH24" s="26"/>
      <c r="AI24" s="26"/>
      <c r="AJ24" s="26"/>
      <c r="AK24" s="26"/>
      <c r="AL24" s="26"/>
      <c r="AM24" s="27"/>
      <c r="AN24" s="136"/>
      <c r="AO24" s="59"/>
      <c r="AP24" s="59"/>
      <c r="AQ24" s="59"/>
      <c r="AR24" s="59"/>
      <c r="AS24" s="46">
        <f>IF(OR(D24="o",D24="p",D24="k",D24="w",D24="s",D24=$AS$3,ISBLANK(D24)),1,0)</f>
        <v>1</v>
      </c>
      <c r="AT24" s="66" t="str">
        <f t="shared" si="10"/>
        <v/>
      </c>
      <c r="AU24" s="16"/>
      <c r="AW24" s="30"/>
      <c r="AX24" s="30"/>
      <c r="AY24" s="30"/>
      <c r="AZ24" s="30"/>
      <c r="BA24" s="30"/>
      <c r="BB24" s="30"/>
      <c r="BC24" s="30"/>
      <c r="BE24" s="16"/>
      <c r="BL24" s="6"/>
      <c r="BM24" s="30"/>
      <c r="BN24" s="30"/>
      <c r="BO24" s="30"/>
      <c r="BP24" s="30"/>
      <c r="BQ24" s="30"/>
      <c r="BR24" s="30"/>
      <c r="BS24" s="30"/>
    </row>
    <row r="25" spans="1:71" x14ac:dyDescent="0.2">
      <c r="A25" s="21">
        <f t="shared" si="11"/>
        <v>19</v>
      </c>
      <c r="B25" s="119" t="s">
        <v>63</v>
      </c>
      <c r="C25" s="52" t="s">
        <v>76</v>
      </c>
      <c r="D25" s="5" t="s">
        <v>36</v>
      </c>
      <c r="E25" s="23"/>
      <c r="F25" s="23">
        <f>COUNTIF(M25:AR25,"&gt;0")-E25</f>
        <v>2</v>
      </c>
      <c r="G25" s="21">
        <f t="shared" ca="1" si="8"/>
        <v>30</v>
      </c>
      <c r="H25" s="24">
        <v>15</v>
      </c>
      <c r="I25" s="24">
        <f t="shared" ca="1" si="12"/>
        <v>0</v>
      </c>
      <c r="J25" s="24">
        <f ca="1">SUMIF(OFFSET($M$4,0,0,1,$L$2*5),J$4,$M25)*IF($G$2="S",15,1)</f>
        <v>0</v>
      </c>
      <c r="K25" s="24">
        <v>15</v>
      </c>
      <c r="L25" s="24">
        <f t="shared" ca="1" si="9"/>
        <v>0</v>
      </c>
      <c r="M25" s="31"/>
      <c r="N25" s="26"/>
      <c r="O25" s="26"/>
      <c r="P25" s="27"/>
      <c r="Q25" s="65"/>
      <c r="R25" s="31"/>
      <c r="S25" s="26"/>
      <c r="T25" s="26"/>
      <c r="U25" s="27"/>
      <c r="V25" s="51"/>
      <c r="W25" s="26">
        <v>15</v>
      </c>
      <c r="X25" s="26"/>
      <c r="Y25" s="26"/>
      <c r="Z25" s="27">
        <v>15</v>
      </c>
      <c r="AA25" s="29"/>
      <c r="AB25" s="25"/>
      <c r="AC25" s="26"/>
      <c r="AD25" s="26"/>
      <c r="AE25" s="27"/>
      <c r="AF25" s="51"/>
      <c r="AG25" s="25"/>
      <c r="AH25" s="26"/>
      <c r="AI25" s="26"/>
      <c r="AJ25" s="26"/>
      <c r="AK25" s="26"/>
      <c r="AL25" s="26"/>
      <c r="AM25" s="27"/>
      <c r="AN25" s="136"/>
      <c r="AO25" s="59"/>
      <c r="AP25" s="59"/>
      <c r="AQ25" s="59"/>
      <c r="AR25" s="59"/>
      <c r="AS25" s="46">
        <f>IF(OR(D25="o",D25="p",D25="k",D25="w",D25="s",D25=$AS$3,ISBLANK(D25)),1,0)</f>
        <v>1</v>
      </c>
      <c r="AT25" s="66" t="str">
        <f t="shared" si="10"/>
        <v/>
      </c>
      <c r="AU25" s="16"/>
      <c r="AW25" s="30"/>
      <c r="AX25" s="30"/>
      <c r="AY25" s="30"/>
      <c r="AZ25" s="30"/>
      <c r="BA25" s="30"/>
      <c r="BB25" s="30"/>
      <c r="BC25" s="30"/>
      <c r="BE25" s="16"/>
      <c r="BL25" s="6"/>
      <c r="BM25" s="30"/>
      <c r="BN25" s="30"/>
      <c r="BO25" s="30"/>
      <c r="BP25" s="30"/>
      <c r="BQ25" s="30"/>
      <c r="BR25" s="30"/>
      <c r="BS25" s="30"/>
    </row>
    <row r="26" spans="1:71" x14ac:dyDescent="0.2">
      <c r="A26" s="21">
        <f t="shared" si="11"/>
        <v>20</v>
      </c>
      <c r="B26" s="119" t="s">
        <v>62</v>
      </c>
      <c r="C26" s="52" t="s">
        <v>76</v>
      </c>
      <c r="D26" s="5" t="s">
        <v>36</v>
      </c>
      <c r="E26" s="23"/>
      <c r="F26" s="23">
        <f>COUNTIF(M26:AR26,"&gt;0")-E26</f>
        <v>2</v>
      </c>
      <c r="G26" s="21">
        <f t="shared" ca="1" si="8"/>
        <v>30</v>
      </c>
      <c r="H26" s="24">
        <v>15</v>
      </c>
      <c r="I26" s="24">
        <f t="shared" ca="1" si="12"/>
        <v>0</v>
      </c>
      <c r="J26" s="24">
        <f ca="1">SUMIF(OFFSET($M$4,0,0,1,$L$2*5),J$4,$M26)*IF($G$2="S",15,1)</f>
        <v>0</v>
      </c>
      <c r="K26" s="24">
        <v>15</v>
      </c>
      <c r="L26" s="24">
        <f t="shared" ca="1" si="9"/>
        <v>0</v>
      </c>
      <c r="M26" s="94"/>
      <c r="N26" s="26"/>
      <c r="O26" s="26"/>
      <c r="P26" s="27"/>
      <c r="Q26" s="51"/>
      <c r="R26" s="25"/>
      <c r="S26" s="26"/>
      <c r="T26" s="26"/>
      <c r="U26" s="27"/>
      <c r="V26" s="51"/>
      <c r="W26" s="26">
        <v>15</v>
      </c>
      <c r="X26" s="28"/>
      <c r="Y26" s="28"/>
      <c r="Z26" s="27">
        <v>15</v>
      </c>
      <c r="AA26" s="51"/>
      <c r="AB26" s="31"/>
      <c r="AC26" s="28"/>
      <c r="AD26" s="28"/>
      <c r="AE26" s="32"/>
      <c r="AF26" s="51"/>
      <c r="AG26" s="25"/>
      <c r="AH26" s="26"/>
      <c r="AI26" s="26"/>
      <c r="AJ26" s="26"/>
      <c r="AK26" s="26"/>
      <c r="AL26" s="26"/>
      <c r="AM26" s="27"/>
      <c r="AN26" s="136"/>
      <c r="AO26" s="59"/>
      <c r="AP26" s="59"/>
      <c r="AQ26" s="59"/>
      <c r="AR26" s="59"/>
      <c r="AS26" s="46">
        <f>IF(OR(D26="o",D26="p",D26="k",D26="w",D26="s",D26=$AS$3,ISBLANK(D26)),1,0)</f>
        <v>1</v>
      </c>
      <c r="AT26" s="66" t="str">
        <f t="shared" si="10"/>
        <v/>
      </c>
      <c r="AU26" s="16"/>
      <c r="AW26" s="30"/>
      <c r="AX26" s="30"/>
      <c r="AY26" s="30"/>
      <c r="AZ26" s="30"/>
      <c r="BA26" s="30"/>
      <c r="BB26" s="30"/>
      <c r="BC26" s="30"/>
      <c r="BE26" s="16"/>
      <c r="BL26" s="6"/>
      <c r="BM26" s="30"/>
      <c r="BN26" s="30"/>
      <c r="BO26" s="30"/>
      <c r="BP26" s="30"/>
      <c r="BQ26" s="30"/>
      <c r="BR26" s="30"/>
      <c r="BS26" s="30"/>
    </row>
    <row r="27" spans="1:71" x14ac:dyDescent="0.2">
      <c r="A27" s="21">
        <f t="shared" si="11"/>
        <v>21</v>
      </c>
      <c r="B27" s="119" t="s">
        <v>51</v>
      </c>
      <c r="C27" s="52" t="s">
        <v>79</v>
      </c>
      <c r="D27" s="5" t="s">
        <v>36</v>
      </c>
      <c r="E27" s="23">
        <v>0</v>
      </c>
      <c r="F27" s="23">
        <f>COUNTIF(M27:AR27,"&gt;0")-E27</f>
        <v>1</v>
      </c>
      <c r="G27" s="21">
        <v>30</v>
      </c>
      <c r="H27" s="24">
        <f ca="1">SUMIF(OFFSET($M$4,0,0,1,$L$2*5),H$4,$M27)*IF($G$2="S",15,1)</f>
        <v>0</v>
      </c>
      <c r="I27" s="24">
        <f t="shared" ca="1" si="12"/>
        <v>0</v>
      </c>
      <c r="J27" s="24">
        <v>30</v>
      </c>
      <c r="K27" s="24">
        <f ca="1">SUMIF(OFFSET($M$4,0,0,1,$L$2*5),K$4,$M27)*IF($G$2="S",15,1)</f>
        <v>0</v>
      </c>
      <c r="L27" s="24">
        <f t="shared" ca="1" si="9"/>
        <v>0</v>
      </c>
      <c r="M27" s="25"/>
      <c r="N27" s="26"/>
      <c r="O27" s="26"/>
      <c r="P27" s="27"/>
      <c r="Q27" s="51"/>
      <c r="R27" s="25"/>
      <c r="S27" s="26"/>
      <c r="T27" s="26"/>
      <c r="U27" s="27"/>
      <c r="V27" s="51"/>
      <c r="W27" s="31"/>
      <c r="X27" s="28"/>
      <c r="Y27" s="28">
        <v>30</v>
      </c>
      <c r="Z27" s="32"/>
      <c r="AA27" s="51"/>
      <c r="AB27" s="25"/>
      <c r="AC27" s="26"/>
      <c r="AD27" s="26"/>
      <c r="AE27" s="27"/>
      <c r="AF27" s="51"/>
      <c r="AG27" s="25"/>
      <c r="AH27" s="26"/>
      <c r="AI27" s="26"/>
      <c r="AJ27" s="26"/>
      <c r="AK27" s="26"/>
      <c r="AL27" s="26"/>
      <c r="AM27" s="27"/>
      <c r="AN27" s="136"/>
      <c r="AO27" s="59"/>
      <c r="AP27" s="59"/>
      <c r="AQ27" s="59"/>
      <c r="AR27" s="59"/>
      <c r="AS27" s="46">
        <f>IF(OR(D27="o",D27="p",D27="k",D27="w",D27="s",D27=$AS$3,ISBLANK(D27)),1,0)</f>
        <v>1</v>
      </c>
      <c r="AT27" s="66" t="str">
        <f t="shared" si="10"/>
        <v/>
      </c>
      <c r="AU27" s="16"/>
      <c r="AW27" s="30"/>
      <c r="AX27" s="30"/>
      <c r="AY27" s="30"/>
      <c r="AZ27" s="30"/>
      <c r="BA27" s="30"/>
      <c r="BB27" s="30"/>
      <c r="BC27" s="30"/>
      <c r="BE27" s="16"/>
      <c r="BL27" s="6"/>
      <c r="BM27" s="30"/>
      <c r="BN27" s="30"/>
      <c r="BO27" s="30"/>
      <c r="BP27" s="30"/>
      <c r="BQ27" s="30"/>
      <c r="BR27" s="30"/>
      <c r="BS27" s="30"/>
    </row>
    <row r="28" spans="1:71" ht="13.5" thickBot="1" x14ac:dyDescent="0.25">
      <c r="A28" s="21">
        <f>IF(ISTEXT(A27),A24+1,A27+1)</f>
        <v>22</v>
      </c>
      <c r="B28" s="119" t="s">
        <v>80</v>
      </c>
      <c r="C28" s="52" t="s">
        <v>76</v>
      </c>
      <c r="D28" s="5" t="s">
        <v>36</v>
      </c>
      <c r="E28" s="23">
        <v>1</v>
      </c>
      <c r="F28" s="23">
        <f>COUNTIF(M28:AR28,"&gt;0")-E28</f>
        <v>1</v>
      </c>
      <c r="G28" s="21">
        <f ca="1">SUM(H28:L28)</f>
        <v>45</v>
      </c>
      <c r="H28" s="24">
        <v>15</v>
      </c>
      <c r="I28" s="24">
        <f t="shared" ca="1" si="12"/>
        <v>0</v>
      </c>
      <c r="J28" s="24">
        <v>30</v>
      </c>
      <c r="K28" s="24"/>
      <c r="L28" s="24">
        <f t="shared" ca="1" si="9"/>
        <v>0</v>
      </c>
      <c r="M28" s="25"/>
      <c r="N28" s="26"/>
      <c r="O28" s="26"/>
      <c r="P28" s="27"/>
      <c r="Q28" s="51"/>
      <c r="R28" s="25"/>
      <c r="S28" s="26"/>
      <c r="T28" s="26"/>
      <c r="U28" s="27"/>
      <c r="V28" s="51"/>
      <c r="W28" s="31"/>
      <c r="X28" s="28"/>
      <c r="Y28" s="28"/>
      <c r="Z28" s="32"/>
      <c r="AA28" s="51"/>
      <c r="AB28" s="70">
        <v>15</v>
      </c>
      <c r="AC28" s="26"/>
      <c r="AD28" s="26">
        <v>30</v>
      </c>
      <c r="AE28" s="27"/>
      <c r="AF28" s="51"/>
      <c r="AG28" s="25"/>
      <c r="AH28" s="26"/>
      <c r="AI28" s="26"/>
      <c r="AJ28" s="26"/>
      <c r="AK28" s="26"/>
      <c r="AL28" s="26"/>
      <c r="AM28" s="27"/>
      <c r="AN28" s="136"/>
      <c r="AO28" s="59"/>
      <c r="AP28" s="59"/>
      <c r="AQ28" s="59"/>
      <c r="AR28" s="59"/>
      <c r="AS28" s="46">
        <f>IF(OR(D28="o",D28="p",D28="k",D28="w",D28="s",D28=$AS$3,ISBLANK(D28)),1,0)</f>
        <v>1</v>
      </c>
      <c r="AT28" s="66" t="str">
        <f t="shared" si="10"/>
        <v/>
      </c>
      <c r="AU28" s="16"/>
      <c r="AW28" s="30"/>
      <c r="AX28" s="30"/>
      <c r="AY28" s="30"/>
      <c r="AZ28" s="30"/>
      <c r="BA28" s="30"/>
      <c r="BB28" s="30"/>
      <c r="BC28" s="30"/>
      <c r="BE28" s="16"/>
      <c r="BL28" s="6"/>
      <c r="BM28" s="30"/>
      <c r="BN28" s="30"/>
      <c r="BO28" s="30"/>
      <c r="BP28" s="30"/>
      <c r="BQ28" s="30"/>
      <c r="BR28" s="30"/>
    </row>
    <row r="29" spans="1:71" x14ac:dyDescent="0.2">
      <c r="A29" s="73" t="s">
        <v>17</v>
      </c>
      <c r="B29" s="121" t="s">
        <v>25</v>
      </c>
      <c r="C29" s="75"/>
      <c r="D29" s="76"/>
      <c r="E29" s="88">
        <f t="shared" ref="E29:AM29" si="13">SUM(E30:E47)</f>
        <v>6</v>
      </c>
      <c r="F29" s="88">
        <f t="shared" si="13"/>
        <v>26</v>
      </c>
      <c r="G29" s="88">
        <f t="shared" ca="1" si="13"/>
        <v>660</v>
      </c>
      <c r="H29" s="88">
        <f t="shared" ca="1" si="13"/>
        <v>300</v>
      </c>
      <c r="I29" s="88">
        <f t="shared" ca="1" si="13"/>
        <v>30</v>
      </c>
      <c r="J29" s="88">
        <f t="shared" ca="1" si="13"/>
        <v>225</v>
      </c>
      <c r="K29" s="88">
        <f t="shared" ca="1" si="13"/>
        <v>105</v>
      </c>
      <c r="L29" s="88">
        <f t="shared" ca="1" si="13"/>
        <v>0</v>
      </c>
      <c r="M29" s="88">
        <f t="shared" si="13"/>
        <v>60</v>
      </c>
      <c r="N29" s="88">
        <f t="shared" si="13"/>
        <v>0</v>
      </c>
      <c r="O29" s="88">
        <f t="shared" si="13"/>
        <v>15</v>
      </c>
      <c r="P29" s="88">
        <f t="shared" si="13"/>
        <v>60</v>
      </c>
      <c r="Q29" s="88">
        <f t="shared" si="13"/>
        <v>0</v>
      </c>
      <c r="R29" s="88">
        <f t="shared" si="13"/>
        <v>45</v>
      </c>
      <c r="S29" s="88">
        <f t="shared" si="13"/>
        <v>15</v>
      </c>
      <c r="T29" s="88">
        <f t="shared" si="13"/>
        <v>15</v>
      </c>
      <c r="U29" s="88">
        <f t="shared" si="13"/>
        <v>15</v>
      </c>
      <c r="V29" s="88">
        <f t="shared" si="13"/>
        <v>0</v>
      </c>
      <c r="W29" s="88">
        <f t="shared" si="13"/>
        <v>120</v>
      </c>
      <c r="X29" s="88">
        <f t="shared" si="13"/>
        <v>0</v>
      </c>
      <c r="Y29" s="88">
        <f t="shared" si="13"/>
        <v>90</v>
      </c>
      <c r="Z29" s="88">
        <f t="shared" si="13"/>
        <v>15</v>
      </c>
      <c r="AA29" s="88">
        <f t="shared" si="13"/>
        <v>0</v>
      </c>
      <c r="AB29" s="88">
        <f t="shared" si="13"/>
        <v>60</v>
      </c>
      <c r="AC29" s="88">
        <f t="shared" si="13"/>
        <v>15</v>
      </c>
      <c r="AD29" s="88">
        <f t="shared" si="13"/>
        <v>105</v>
      </c>
      <c r="AE29" s="88">
        <f t="shared" si="13"/>
        <v>0</v>
      </c>
      <c r="AF29" s="88">
        <f t="shared" si="13"/>
        <v>0</v>
      </c>
      <c r="AG29" s="88">
        <f t="shared" si="13"/>
        <v>15</v>
      </c>
      <c r="AH29" s="88">
        <f t="shared" si="13"/>
        <v>0</v>
      </c>
      <c r="AI29" s="88">
        <f t="shared" si="13"/>
        <v>0</v>
      </c>
      <c r="AJ29" s="88">
        <f t="shared" si="13"/>
        <v>0</v>
      </c>
      <c r="AK29" s="88">
        <f t="shared" si="13"/>
        <v>0</v>
      </c>
      <c r="AL29" s="88">
        <f t="shared" si="13"/>
        <v>0</v>
      </c>
      <c r="AM29" s="88">
        <f t="shared" si="13"/>
        <v>0</v>
      </c>
      <c r="AN29" s="136"/>
      <c r="AO29" s="59"/>
      <c r="AP29" s="59"/>
      <c r="AQ29" s="59"/>
      <c r="AR29" s="59"/>
      <c r="AS29" s="46"/>
      <c r="AT29" s="2" t="str">
        <f t="shared" si="10"/>
        <v/>
      </c>
      <c r="AU29" s="16"/>
      <c r="AV29" s="105"/>
      <c r="AW29" s="41"/>
      <c r="AX29" s="41"/>
      <c r="AY29" s="41"/>
      <c r="AZ29" s="41"/>
      <c r="BA29" s="41"/>
      <c r="BB29" s="41"/>
      <c r="BC29" s="41"/>
      <c r="BE29" s="16"/>
      <c r="BS29" s="30"/>
    </row>
    <row r="30" spans="1:71" x14ac:dyDescent="0.2">
      <c r="A30" s="21">
        <v>23</v>
      </c>
      <c r="B30" s="119" t="s">
        <v>68</v>
      </c>
      <c r="C30" s="52" t="s">
        <v>76</v>
      </c>
      <c r="D30" s="5" t="s">
        <v>36</v>
      </c>
      <c r="E30" s="23"/>
      <c r="F30" s="23">
        <v>2</v>
      </c>
      <c r="G30" s="21">
        <v>30</v>
      </c>
      <c r="H30" s="24">
        <v>15</v>
      </c>
      <c r="I30" s="24"/>
      <c r="J30" s="24"/>
      <c r="K30" s="24">
        <v>15</v>
      </c>
      <c r="L30" s="24"/>
      <c r="M30" s="31">
        <v>15</v>
      </c>
      <c r="N30" s="28"/>
      <c r="O30" s="28"/>
      <c r="P30" s="32">
        <v>15</v>
      </c>
      <c r="Q30" s="65"/>
      <c r="R30" s="31"/>
      <c r="S30" s="26"/>
      <c r="T30" s="26"/>
      <c r="U30" s="27"/>
      <c r="V30" s="51"/>
      <c r="W30" s="25"/>
      <c r="X30" s="26"/>
      <c r="Y30" s="26"/>
      <c r="Z30" s="27"/>
      <c r="AA30" s="29"/>
      <c r="AB30" s="25"/>
      <c r="AC30" s="26"/>
      <c r="AD30" s="26"/>
      <c r="AE30" s="27"/>
      <c r="AF30" s="51"/>
      <c r="AG30" s="25"/>
      <c r="AH30" s="26"/>
      <c r="AI30" s="26"/>
      <c r="AJ30" s="26"/>
      <c r="AK30" s="26"/>
      <c r="AL30" s="26"/>
      <c r="AM30" s="27"/>
      <c r="AN30" s="136"/>
      <c r="AO30" s="59"/>
      <c r="AP30" s="59"/>
      <c r="AQ30" s="59"/>
      <c r="AR30" s="59"/>
      <c r="AS30" s="46">
        <f>IF(OR(D30="o",D30="p",D30="k",D30="w",D30="s",D30=$AS$3,ISBLANK(D30)),1,0)</f>
        <v>1</v>
      </c>
      <c r="AT30" s="66"/>
      <c r="AU30" s="16"/>
      <c r="AW30" s="30"/>
      <c r="AX30" s="30"/>
      <c r="AY30" s="30"/>
      <c r="AZ30" s="30"/>
      <c r="BA30" s="30"/>
      <c r="BB30" s="30"/>
      <c r="BC30" s="30"/>
      <c r="BE30" s="16"/>
      <c r="BL30" s="6"/>
      <c r="BM30" s="30"/>
      <c r="BN30" s="30"/>
      <c r="BO30" s="30"/>
      <c r="BP30" s="30"/>
      <c r="BQ30" s="30"/>
      <c r="BR30" s="30"/>
      <c r="BS30" s="30"/>
    </row>
    <row r="31" spans="1:71" x14ac:dyDescent="0.2">
      <c r="A31" s="21">
        <f>A30+1</f>
        <v>24</v>
      </c>
      <c r="B31" s="21" t="s">
        <v>49</v>
      </c>
      <c r="C31" s="52" t="s">
        <v>76</v>
      </c>
      <c r="D31" s="5" t="s">
        <v>36</v>
      </c>
      <c r="E31" s="23">
        <v>1</v>
      </c>
      <c r="F31" s="23">
        <v>1</v>
      </c>
      <c r="G31" s="21">
        <f ca="1">SUM(H31:L31)</f>
        <v>60</v>
      </c>
      <c r="H31" s="24">
        <v>30</v>
      </c>
      <c r="I31" s="24">
        <f ca="1">SUMIF(OFFSET($M$4,0,0,1,$L$2*5),I$4,$M31)*IF($G$2="S",15,1)</f>
        <v>0</v>
      </c>
      <c r="J31" s="24">
        <f ca="1">SUMIF(OFFSET($M$4,0,0,1,$L$2*5),J$4,$M31)*IF($G$2="S",15,1)</f>
        <v>0</v>
      </c>
      <c r="K31" s="24">
        <v>30</v>
      </c>
      <c r="L31" s="24">
        <f ca="1">SUMIF(OFFSET($M$4,0,0,1,$L$2*5),L$4,$M31)*IF($G$2="S",15,1)</f>
        <v>0</v>
      </c>
      <c r="M31" s="114">
        <v>30</v>
      </c>
      <c r="N31" s="28"/>
      <c r="O31" s="28"/>
      <c r="P31" s="32">
        <v>30</v>
      </c>
      <c r="Q31" s="65"/>
      <c r="R31" s="31"/>
      <c r="S31" s="26"/>
      <c r="T31" s="26"/>
      <c r="U31" s="27"/>
      <c r="V31" s="51"/>
      <c r="W31" s="25"/>
      <c r="X31" s="26"/>
      <c r="Y31" s="26"/>
      <c r="Z31" s="27"/>
      <c r="AA31" s="29"/>
      <c r="AB31" s="25"/>
      <c r="AC31" s="26"/>
      <c r="AD31" s="26"/>
      <c r="AE31" s="27"/>
      <c r="AF31" s="51"/>
      <c r="AG31" s="25"/>
      <c r="AH31" s="26"/>
      <c r="AI31" s="26"/>
      <c r="AJ31" s="26"/>
      <c r="AK31" s="26"/>
      <c r="AL31" s="26"/>
      <c r="AM31" s="27"/>
      <c r="AN31" s="136"/>
      <c r="AO31" s="59"/>
      <c r="AP31" s="59"/>
      <c r="AQ31" s="59"/>
      <c r="AR31" s="59"/>
      <c r="AS31" s="46"/>
      <c r="AT31" s="66"/>
      <c r="AU31" s="16"/>
      <c r="AW31" s="30"/>
      <c r="AX31" s="30"/>
      <c r="AY31" s="30"/>
      <c r="AZ31" s="30"/>
      <c r="BA31" s="30"/>
      <c r="BB31" s="30"/>
      <c r="BC31" s="30"/>
      <c r="BE31" s="16"/>
      <c r="BL31" s="6"/>
      <c r="BM31" s="30"/>
      <c r="BN31" s="30"/>
      <c r="BO31" s="30"/>
      <c r="BP31" s="30"/>
      <c r="BQ31" s="30"/>
      <c r="BR31" s="30"/>
      <c r="BS31" s="30"/>
    </row>
    <row r="32" spans="1:71" x14ac:dyDescent="0.2">
      <c r="A32" s="21">
        <f t="shared" ref="A32:A47" si="14">A31+1</f>
        <v>25</v>
      </c>
      <c r="B32" s="21" t="s">
        <v>113</v>
      </c>
      <c r="C32" s="52"/>
      <c r="D32" s="5"/>
      <c r="E32" s="23"/>
      <c r="F32" s="23">
        <v>1</v>
      </c>
      <c r="G32" s="21">
        <v>15</v>
      </c>
      <c r="H32" s="24"/>
      <c r="I32" s="24"/>
      <c r="J32" s="24">
        <v>15</v>
      </c>
      <c r="K32" s="24"/>
      <c r="L32" s="24"/>
      <c r="M32" s="31"/>
      <c r="N32" s="28"/>
      <c r="O32" s="28">
        <v>15</v>
      </c>
      <c r="P32" s="32"/>
      <c r="Q32" s="65"/>
      <c r="R32" s="31"/>
      <c r="S32" s="26"/>
      <c r="T32" s="26"/>
      <c r="U32" s="27"/>
      <c r="V32" s="51"/>
      <c r="W32" s="25"/>
      <c r="X32" s="26"/>
      <c r="Y32" s="26"/>
      <c r="Z32" s="27"/>
      <c r="AA32" s="29"/>
      <c r="AB32" s="25"/>
      <c r="AC32" s="26"/>
      <c r="AD32" s="26"/>
      <c r="AE32" s="27"/>
      <c r="AF32" s="51"/>
      <c r="AG32" s="25"/>
      <c r="AH32" s="26"/>
      <c r="AI32" s="26"/>
      <c r="AJ32" s="26"/>
      <c r="AK32" s="26"/>
      <c r="AL32" s="26"/>
      <c r="AM32" s="27"/>
      <c r="AN32" s="136"/>
      <c r="AO32" s="59"/>
      <c r="AP32" s="59"/>
      <c r="AQ32" s="59"/>
      <c r="AR32" s="59"/>
      <c r="AS32" s="46"/>
      <c r="AT32" s="66"/>
      <c r="AU32" s="16"/>
      <c r="AW32" s="30"/>
      <c r="AX32" s="30"/>
      <c r="AY32" s="30"/>
      <c r="AZ32" s="30"/>
      <c r="BA32" s="30"/>
      <c r="BB32" s="30"/>
      <c r="BC32" s="30"/>
      <c r="BE32" s="16"/>
      <c r="BL32" s="6"/>
      <c r="BM32" s="30"/>
      <c r="BN32" s="30"/>
      <c r="BO32" s="30"/>
      <c r="BP32" s="30"/>
      <c r="BQ32" s="30"/>
      <c r="BR32" s="30"/>
      <c r="BS32" s="30"/>
    </row>
    <row r="33" spans="1:71" x14ac:dyDescent="0.2">
      <c r="A33" s="21">
        <f t="shared" si="14"/>
        <v>26</v>
      </c>
      <c r="B33" s="21" t="s">
        <v>56</v>
      </c>
      <c r="C33" s="52"/>
      <c r="D33" s="5"/>
      <c r="E33" s="23"/>
      <c r="F33" s="23">
        <v>2</v>
      </c>
      <c r="G33" s="21">
        <v>30</v>
      </c>
      <c r="H33" s="24">
        <v>15</v>
      </c>
      <c r="I33" s="24">
        <f ca="1">SUMIF(OFFSET($M$4,0,0,1,$L$2*5),I$4,$M33)*IF($G$2="S",15,1)</f>
        <v>0</v>
      </c>
      <c r="J33" s="24">
        <f ca="1">SUMIF(OFFSET($M$4,0,0,1,$L$2*5),J$4,$M33)*IF($G$2="S",15,1)</f>
        <v>0</v>
      </c>
      <c r="K33" s="24">
        <v>15</v>
      </c>
      <c r="L33" s="24">
        <f ca="1">SUMIF(OFFSET($M$4,0,0,1,$L$2*5),L$4,$M33)*IF($G$2="S",15,1)</f>
        <v>0</v>
      </c>
      <c r="M33" s="25">
        <v>15</v>
      </c>
      <c r="N33" s="26"/>
      <c r="O33" s="26"/>
      <c r="P33" s="27">
        <v>15</v>
      </c>
      <c r="Q33" s="51"/>
      <c r="R33" s="25"/>
      <c r="S33" s="26"/>
      <c r="T33" s="26"/>
      <c r="U33" s="27"/>
      <c r="V33" s="51"/>
      <c r="W33" s="25"/>
      <c r="X33" s="26"/>
      <c r="Y33" s="26"/>
      <c r="Z33" s="27"/>
      <c r="AA33" s="51"/>
      <c r="AB33" s="25"/>
      <c r="AC33" s="26"/>
      <c r="AD33" s="26"/>
      <c r="AE33" s="27"/>
      <c r="AF33" s="51"/>
      <c r="AG33" s="25"/>
      <c r="AH33" s="26"/>
      <c r="AI33" s="26"/>
      <c r="AJ33" s="26"/>
      <c r="AK33" s="26"/>
      <c r="AL33" s="26"/>
      <c r="AM33" s="27"/>
      <c r="AN33" s="136"/>
      <c r="AO33" s="59"/>
      <c r="AP33" s="59"/>
      <c r="AQ33" s="59"/>
      <c r="AR33" s="59"/>
      <c r="AS33" s="46"/>
      <c r="AT33" s="66"/>
      <c r="AU33" s="16"/>
      <c r="AW33" s="30"/>
      <c r="AX33" s="30"/>
      <c r="AY33" s="30"/>
      <c r="AZ33" s="30"/>
      <c r="BA33" s="30"/>
      <c r="BB33" s="30"/>
      <c r="BC33" s="30"/>
      <c r="BE33" s="16"/>
      <c r="BL33" s="6"/>
      <c r="BM33" s="30"/>
      <c r="BN33" s="30"/>
      <c r="BO33" s="30"/>
      <c r="BP33" s="30"/>
      <c r="BQ33" s="30"/>
      <c r="BR33" s="30"/>
      <c r="BS33" s="30"/>
    </row>
    <row r="34" spans="1:71" ht="12.75" customHeight="1" x14ac:dyDescent="0.2">
      <c r="A34" s="21">
        <f t="shared" si="14"/>
        <v>27</v>
      </c>
      <c r="B34" s="21" t="s">
        <v>132</v>
      </c>
      <c r="C34" s="52" t="s">
        <v>76</v>
      </c>
      <c r="D34" s="5" t="s">
        <v>26</v>
      </c>
      <c r="E34" s="23">
        <v>0</v>
      </c>
      <c r="F34" s="23">
        <f>COUNTIF(M34:AR34,"&gt;0")-E34</f>
        <v>2</v>
      </c>
      <c r="G34" s="21">
        <v>30</v>
      </c>
      <c r="H34" s="24">
        <v>15</v>
      </c>
      <c r="I34" s="24">
        <v>15</v>
      </c>
      <c r="J34" s="24">
        <f ca="1">SUMIF(OFFSET($M$4,0,0,1,$L$2*5),J$4,$M34)*IF($G$2="S",15,1)</f>
        <v>0</v>
      </c>
      <c r="K34" s="24">
        <f ca="1">SUMIF(OFFSET($M$4,0,0,1,$L$2*5),K$4,$M34)*IF($G$2="S",15,1)</f>
        <v>0</v>
      </c>
      <c r="L34" s="24">
        <f ca="1">SUMIF(OFFSET($M$4,0,0,1,$L$2*5),L$4,$M34)*IF($G$2="S",15,1)</f>
        <v>0</v>
      </c>
      <c r="M34" s="25"/>
      <c r="N34" s="26"/>
      <c r="O34" s="26"/>
      <c r="P34" s="27"/>
      <c r="Q34" s="51"/>
      <c r="R34" s="25">
        <v>15</v>
      </c>
      <c r="S34" s="26">
        <v>15</v>
      </c>
      <c r="T34" s="26"/>
      <c r="U34" s="27"/>
      <c r="V34" s="51"/>
      <c r="W34" s="25"/>
      <c r="X34" s="26"/>
      <c r="Y34" s="26"/>
      <c r="Z34" s="27"/>
      <c r="AA34" s="51"/>
      <c r="AB34" s="25"/>
      <c r="AC34" s="26"/>
      <c r="AD34" s="26"/>
      <c r="AE34" s="27"/>
      <c r="AF34" s="51"/>
      <c r="AG34" s="25"/>
      <c r="AH34" s="26"/>
      <c r="AI34" s="26"/>
      <c r="AJ34" s="26"/>
      <c r="AK34" s="26"/>
      <c r="AL34" s="26"/>
      <c r="AM34" s="27"/>
      <c r="AN34" s="136"/>
      <c r="AO34" s="59"/>
      <c r="AP34" s="59"/>
      <c r="AQ34" s="59"/>
      <c r="AR34" s="59"/>
      <c r="AS34" s="46">
        <f>IF(OR(D34="o",D34="p",D34="k",D34="w",D34="s",D34=$AS$3,ISBLANK(D34)),1,0)</f>
        <v>1</v>
      </c>
      <c r="AT34" s="66" t="str">
        <f t="shared" si="10"/>
        <v/>
      </c>
      <c r="AU34" s="16"/>
      <c r="AW34" s="30"/>
      <c r="AX34" s="30"/>
      <c r="AY34" s="30"/>
      <c r="AZ34" s="30"/>
      <c r="BA34" s="30"/>
      <c r="BB34" s="30"/>
      <c r="BC34" s="30"/>
      <c r="BE34" s="16"/>
      <c r="BL34" s="6"/>
      <c r="BM34" s="30"/>
      <c r="BN34" s="30"/>
      <c r="BO34" s="30"/>
      <c r="BP34" s="30"/>
      <c r="BQ34" s="30"/>
      <c r="BR34" s="30"/>
      <c r="BS34" s="30"/>
    </row>
    <row r="35" spans="1:71" ht="27" customHeight="1" x14ac:dyDescent="0.2">
      <c r="A35" s="21">
        <f t="shared" si="14"/>
        <v>28</v>
      </c>
      <c r="B35" s="170" t="s">
        <v>58</v>
      </c>
      <c r="C35" s="52" t="s">
        <v>76</v>
      </c>
      <c r="D35" s="5" t="s">
        <v>26</v>
      </c>
      <c r="E35" s="23">
        <v>0</v>
      </c>
      <c r="F35" s="23">
        <f>COUNTIF(M35:AR35,"&gt;0")-E35</f>
        <v>2</v>
      </c>
      <c r="G35" s="21">
        <v>30</v>
      </c>
      <c r="H35" s="24">
        <v>15</v>
      </c>
      <c r="I35" s="24">
        <f ca="1">SUMIF(OFFSET($M$4,0,0,1,$L$2*5),I$4,$M35)*IF($G$2="S",15,1)</f>
        <v>0</v>
      </c>
      <c r="J35" s="24">
        <f ca="1">SUMIF(OFFSET($M$4,0,0,1,$L$2*5),J$4,$M35)*IF($G$2="S",15,1)</f>
        <v>0</v>
      </c>
      <c r="K35" s="24">
        <v>15</v>
      </c>
      <c r="L35" s="24">
        <f ca="1">SUMIF(OFFSET($M$4,0,0,1,$L$2*5),L$4,$M35)*IF($G$2="S",15,1)</f>
        <v>0</v>
      </c>
      <c r="M35" s="25"/>
      <c r="N35" s="26"/>
      <c r="O35" s="26"/>
      <c r="P35" s="27"/>
      <c r="Q35" s="51"/>
      <c r="R35" s="25">
        <v>15</v>
      </c>
      <c r="S35" s="26"/>
      <c r="T35" s="26"/>
      <c r="U35" s="27">
        <v>15</v>
      </c>
      <c r="V35" s="51"/>
      <c r="W35" s="86"/>
      <c r="X35" s="58"/>
      <c r="Y35" s="26"/>
      <c r="Z35" s="27"/>
      <c r="AA35" s="51"/>
      <c r="AB35" s="86"/>
      <c r="AC35" s="26"/>
      <c r="AD35" s="26"/>
      <c r="AE35" s="27"/>
      <c r="AF35" s="51"/>
      <c r="AG35" s="25"/>
      <c r="AH35" s="26"/>
      <c r="AI35" s="26"/>
      <c r="AJ35" s="26"/>
      <c r="AK35" s="26"/>
      <c r="AL35" s="30"/>
      <c r="AM35" s="27"/>
      <c r="AN35" s="136"/>
      <c r="AO35" s="59"/>
      <c r="AP35" s="59"/>
      <c r="AQ35" s="59"/>
      <c r="AR35" s="59"/>
      <c r="AS35" s="46">
        <f>IF(OR(D35="o",D35="p",D35="k",D35="w",D35="s",D35=$AS$3,ISBLANK(D35)),1,0)</f>
        <v>1</v>
      </c>
      <c r="AT35" s="66" t="str">
        <f t="shared" si="10"/>
        <v/>
      </c>
      <c r="AU35" s="16"/>
      <c r="AW35" s="30"/>
      <c r="AX35" s="30"/>
      <c r="AY35" s="30"/>
      <c r="AZ35" s="30"/>
      <c r="BA35" s="30"/>
      <c r="BB35" s="30"/>
      <c r="BC35" s="30"/>
      <c r="BL35" s="6"/>
      <c r="BM35" s="30"/>
      <c r="BN35" s="30"/>
      <c r="BO35" s="30"/>
      <c r="BP35" s="30"/>
      <c r="BQ35" s="30"/>
      <c r="BR35" s="30"/>
      <c r="BS35" s="30"/>
    </row>
    <row r="36" spans="1:71" x14ac:dyDescent="0.2">
      <c r="A36" s="21">
        <f t="shared" si="14"/>
        <v>29</v>
      </c>
      <c r="B36" s="119" t="s">
        <v>66</v>
      </c>
      <c r="C36" s="52" t="s">
        <v>69</v>
      </c>
      <c r="D36" s="5" t="s">
        <v>26</v>
      </c>
      <c r="E36" s="23"/>
      <c r="F36" s="23">
        <v>2</v>
      </c>
      <c r="G36" s="21">
        <v>30</v>
      </c>
      <c r="H36" s="24">
        <v>15</v>
      </c>
      <c r="I36" s="24"/>
      <c r="J36" s="24">
        <v>15</v>
      </c>
      <c r="K36" s="24"/>
      <c r="L36" s="24"/>
      <c r="M36" s="25"/>
      <c r="N36" s="26"/>
      <c r="O36" s="26"/>
      <c r="P36" s="27"/>
      <c r="Q36" s="51"/>
      <c r="R36" s="25">
        <v>15</v>
      </c>
      <c r="S36" s="26"/>
      <c r="T36" s="26">
        <v>15</v>
      </c>
      <c r="U36" s="27"/>
      <c r="V36" s="51"/>
      <c r="W36" s="25"/>
      <c r="X36" s="26"/>
      <c r="Y36" s="28"/>
      <c r="Z36" s="32"/>
      <c r="AA36" s="51"/>
      <c r="AB36" s="91"/>
      <c r="AC36" s="26"/>
      <c r="AD36" s="26"/>
      <c r="AE36" s="27"/>
      <c r="AF36" s="51"/>
      <c r="AG36" s="25"/>
      <c r="AH36" s="26"/>
      <c r="AI36" s="26"/>
      <c r="AJ36" s="26"/>
      <c r="AK36" s="26"/>
      <c r="AL36" s="26"/>
      <c r="AM36" s="27"/>
      <c r="AN36" s="136"/>
      <c r="AO36" s="59"/>
      <c r="AP36" s="59"/>
      <c r="AQ36" s="59"/>
      <c r="AR36" s="59"/>
      <c r="AS36" s="46">
        <f>IF(OR(D36="o",D36="p",D36="k",D36="w",D36="s",D36=$AS$3,ISBLANK(D36)),1,0)</f>
        <v>1</v>
      </c>
      <c r="AT36" s="66"/>
      <c r="AU36" s="16"/>
      <c r="AW36" s="30"/>
      <c r="AX36" s="30"/>
      <c r="AY36" s="30"/>
      <c r="AZ36" s="30"/>
      <c r="BA36" s="30"/>
      <c r="BB36" s="30"/>
      <c r="BC36" s="30"/>
      <c r="BE36" s="16"/>
      <c r="BL36" s="6"/>
      <c r="BM36" s="30"/>
      <c r="BN36" s="30"/>
      <c r="BO36" s="30"/>
      <c r="BP36" s="30"/>
      <c r="BQ36" s="30"/>
      <c r="BR36" s="30"/>
      <c r="BS36" s="30"/>
    </row>
    <row r="37" spans="1:71" x14ac:dyDescent="0.2">
      <c r="A37" s="21">
        <f t="shared" si="14"/>
        <v>30</v>
      </c>
      <c r="B37" s="119" t="s">
        <v>81</v>
      </c>
      <c r="C37" s="52" t="s">
        <v>76</v>
      </c>
      <c r="D37" s="5" t="s">
        <v>26</v>
      </c>
      <c r="E37" s="23">
        <v>1</v>
      </c>
      <c r="F37" s="23">
        <f>COUNTIF(M37:AR37,"&gt;0")-E37</f>
        <v>1</v>
      </c>
      <c r="G37" s="21">
        <f t="shared" ref="G37:G46" ca="1" si="15">SUM(H37:L37)</f>
        <v>60</v>
      </c>
      <c r="H37" s="24">
        <v>30</v>
      </c>
      <c r="I37" s="24">
        <f ca="1">SUMIF(OFFSET($M$4,0,0,1,$L$2*5),I$4,$M37)*IF($G$2="S",15,1)</f>
        <v>0</v>
      </c>
      <c r="J37" s="24">
        <v>30</v>
      </c>
      <c r="K37" s="24">
        <f ca="1">SUMIF(OFFSET($M$4,0,0,1,$L$2*5),K$4,$M37)*IF($G$2="S",15,1)</f>
        <v>0</v>
      </c>
      <c r="L37" s="24">
        <f ca="1">SUMIF(OFFSET($M$4,0,0,1,$L$2*5),L$4,$M37)*IF($G$2="S",15,1)</f>
        <v>0</v>
      </c>
      <c r="M37" s="25"/>
      <c r="N37" s="26"/>
      <c r="O37" s="26"/>
      <c r="P37" s="27"/>
      <c r="Q37" s="51"/>
      <c r="R37" s="25"/>
      <c r="S37" s="26"/>
      <c r="T37" s="26"/>
      <c r="U37" s="27"/>
      <c r="V37" s="51"/>
      <c r="W37" s="70">
        <v>30</v>
      </c>
      <c r="X37" s="26"/>
      <c r="Y37" s="26">
        <v>30</v>
      </c>
      <c r="Z37" s="27"/>
      <c r="AA37" s="51"/>
      <c r="AB37" s="89"/>
      <c r="AC37" s="26"/>
      <c r="AE37" s="27"/>
      <c r="AF37" s="51"/>
      <c r="AG37" s="25"/>
      <c r="AH37" s="26"/>
      <c r="AI37" s="26"/>
      <c r="AJ37" s="26"/>
      <c r="AK37" s="26"/>
      <c r="AL37" s="26"/>
      <c r="AM37" s="27"/>
      <c r="AN37" s="136"/>
      <c r="AO37" s="59"/>
      <c r="AP37" s="59"/>
      <c r="AQ37" s="59"/>
      <c r="AR37" s="59"/>
      <c r="AS37" s="46">
        <f>IF(OR(D37="o",D37="p",D37="k",D37="w",D37="s",D37=$AS$3,ISBLANK(D37)),1,0)</f>
        <v>1</v>
      </c>
      <c r="AT37" s="66" t="str">
        <f t="shared" ref="AT37:AT56" si="16">TRIM(CONCATENATE(IF(AND(LEN(AW37)&gt;0,AW37&gt;0),TEXT(AW$4,"#0"),""),IF(AND(LEN(AX37)&gt;0,AX37&gt;0),CONCATENATE(" ",TEXT(AX$4,"#0")),""),IF(AND(LEN(AY37)&gt;0,AY37&gt;0),CONCATENATE(" ",TEXT(AY$4,"#0")),""),IF(AND(LEN(AZ37)&gt;0,AZ37&gt;0),CONCATENATE(" ",TEXT(AZ$4,"#0")),""),IF(AND(LEN(BA37)&gt;0,BA37&gt;0),CONCATENATE(" ",TEXT(BA$4,"#0")),""),IF(AND(LEN(BB37)&gt;0,BB37&gt;0),CONCATENATE(" ",TEXT(BB$4,"#0")),""),IF(AND(LEN(BC37)&gt;0,BC37&gt;0),CONCATENATE(" ",TEXT(BC$4,"#0")),"")))</f>
        <v/>
      </c>
      <c r="AU37" s="16"/>
      <c r="AW37" s="30"/>
      <c r="AX37" s="30"/>
      <c r="AY37" s="30"/>
      <c r="AZ37" s="30"/>
      <c r="BA37" s="30"/>
      <c r="BB37" s="30"/>
      <c r="BC37" s="30"/>
      <c r="BE37" s="16"/>
      <c r="BL37" s="6"/>
      <c r="BM37" s="30"/>
      <c r="BN37" s="30"/>
      <c r="BO37" s="30"/>
      <c r="BP37" s="30"/>
      <c r="BQ37" s="30"/>
      <c r="BR37" s="30"/>
      <c r="BS37" s="30"/>
    </row>
    <row r="38" spans="1:71" x14ac:dyDescent="0.2">
      <c r="A38" s="21">
        <f t="shared" si="14"/>
        <v>31</v>
      </c>
      <c r="B38" s="119" t="s">
        <v>54</v>
      </c>
      <c r="C38" s="52" t="s">
        <v>76</v>
      </c>
      <c r="D38" s="5" t="s">
        <v>26</v>
      </c>
      <c r="E38" s="23">
        <v>0</v>
      </c>
      <c r="F38" s="23">
        <v>2</v>
      </c>
      <c r="G38" s="21">
        <f t="shared" ca="1" si="15"/>
        <v>30</v>
      </c>
      <c r="H38" s="24">
        <v>15</v>
      </c>
      <c r="I38" s="24">
        <f ca="1">SUMIF(OFFSET($M$4,0,0,1,$L$2*5),I$4,$M38)*IF($G$2="S",15,1)</f>
        <v>0</v>
      </c>
      <c r="J38" s="24">
        <f ca="1">SUMIF(OFFSET($M$4,0,0,1,$L$2*5),J$4,$M38)*IF($G$2="S",15,1)</f>
        <v>0</v>
      </c>
      <c r="K38" s="24">
        <v>15</v>
      </c>
      <c r="L38" s="24">
        <f t="shared" ref="L38:L46" ca="1" si="17">SUMIF(OFFSET($M$4,0,0,1,$L$2*5),L$4,$M38)*IF($G$2="S",15,1)</f>
        <v>0</v>
      </c>
      <c r="M38" s="25"/>
      <c r="N38" s="26"/>
      <c r="O38" s="26"/>
      <c r="P38" s="27"/>
      <c r="Q38" s="51"/>
      <c r="R38" s="25"/>
      <c r="S38" s="26"/>
      <c r="T38" s="26"/>
      <c r="U38" s="27"/>
      <c r="V38" s="51"/>
      <c r="W38" s="25">
        <v>15</v>
      </c>
      <c r="X38" s="26"/>
      <c r="Y38" s="26"/>
      <c r="Z38" s="27">
        <v>15</v>
      </c>
      <c r="AA38" s="51"/>
      <c r="AB38" s="25"/>
      <c r="AC38" s="26"/>
      <c r="AD38" s="26"/>
      <c r="AE38" s="27"/>
      <c r="AF38" s="51"/>
      <c r="AG38" s="25"/>
      <c r="AH38" s="26"/>
      <c r="AI38" s="26"/>
      <c r="AJ38" s="26"/>
      <c r="AK38" s="26"/>
      <c r="AL38" s="26"/>
      <c r="AM38" s="27"/>
      <c r="AN38" s="136"/>
      <c r="AO38" s="59"/>
      <c r="AP38" s="59"/>
      <c r="AQ38" s="59"/>
      <c r="AR38" s="59"/>
      <c r="AS38" s="46">
        <f>IF(OR(D38="o",D38="p",D38="k",D38="w",D38="s",D38=$AS$3,ISBLANK(D38)),1,0)</f>
        <v>1</v>
      </c>
      <c r="AT38" s="66" t="str">
        <f t="shared" si="16"/>
        <v/>
      </c>
      <c r="AU38" s="16"/>
      <c r="AW38" s="30"/>
      <c r="AX38" s="30"/>
      <c r="AY38" s="30"/>
      <c r="AZ38" s="30"/>
      <c r="BA38" s="30"/>
      <c r="BB38" s="30"/>
      <c r="BC38" s="30"/>
      <c r="BE38" s="16"/>
      <c r="BL38" s="6"/>
      <c r="BM38" s="30"/>
      <c r="BN38" s="30"/>
      <c r="BO38" s="30"/>
      <c r="BP38" s="30"/>
      <c r="BQ38" s="30"/>
      <c r="BR38" s="30"/>
      <c r="BS38" s="30"/>
    </row>
    <row r="39" spans="1:71" x14ac:dyDescent="0.2">
      <c r="A39" s="21">
        <f t="shared" si="14"/>
        <v>32</v>
      </c>
      <c r="B39" s="119" t="s">
        <v>53</v>
      </c>
      <c r="C39" s="52" t="s">
        <v>76</v>
      </c>
      <c r="D39" s="5" t="s">
        <v>26</v>
      </c>
      <c r="E39" s="23">
        <v>1</v>
      </c>
      <c r="F39" s="23">
        <f>COUNTIF(M39:AR39,"&gt;0")-E39</f>
        <v>1</v>
      </c>
      <c r="G39" s="21">
        <f t="shared" ca="1" si="15"/>
        <v>45</v>
      </c>
      <c r="H39" s="24">
        <v>15</v>
      </c>
      <c r="I39" s="24"/>
      <c r="J39" s="24">
        <v>30</v>
      </c>
      <c r="K39" s="24">
        <f t="shared" ref="K39:K45" ca="1" si="18">SUMIF(OFFSET($M$4,0,0,1,$L$2*5),K$4,$M39)*IF($G$2="S",15,1)</f>
        <v>0</v>
      </c>
      <c r="L39" s="24">
        <f t="shared" ca="1" si="17"/>
        <v>0</v>
      </c>
      <c r="M39" s="25"/>
      <c r="N39" s="26"/>
      <c r="O39" s="26"/>
      <c r="P39" s="27"/>
      <c r="Q39" s="51"/>
      <c r="R39" s="25"/>
      <c r="S39" s="26"/>
      <c r="T39" s="26"/>
      <c r="U39" s="27"/>
      <c r="V39" s="51"/>
      <c r="W39" s="87">
        <v>15</v>
      </c>
      <c r="X39" s="26"/>
      <c r="Y39" s="26">
        <v>30</v>
      </c>
      <c r="Z39" s="27"/>
      <c r="AA39" s="51"/>
      <c r="AB39" s="18"/>
      <c r="AC39" s="26"/>
      <c r="AD39" s="26"/>
      <c r="AE39" s="27"/>
      <c r="AF39" s="51"/>
      <c r="AG39" s="25"/>
      <c r="AH39" s="26"/>
      <c r="AI39" s="26"/>
      <c r="AJ39" s="26"/>
      <c r="AK39" s="26"/>
      <c r="AL39" s="26"/>
      <c r="AM39" s="27"/>
      <c r="AN39" s="136"/>
      <c r="AO39" s="59"/>
      <c r="AP39" s="59"/>
      <c r="AQ39" s="59"/>
      <c r="AR39" s="59"/>
      <c r="AS39" s="46">
        <f>IF(OR(D39="o",D39="p",D39="k",D39="w",D39="s",D39=$AS$3,ISBLANK(D39)),1,0)</f>
        <v>1</v>
      </c>
      <c r="AT39" s="66" t="str">
        <f t="shared" si="16"/>
        <v/>
      </c>
      <c r="AU39" s="16"/>
      <c r="AW39" s="30"/>
      <c r="AX39" s="30"/>
      <c r="AY39" s="30"/>
      <c r="AZ39" s="30"/>
      <c r="BA39" s="30"/>
      <c r="BB39" s="30"/>
      <c r="BC39" s="30"/>
      <c r="BE39" s="16"/>
      <c r="BL39" s="6"/>
      <c r="BM39" s="30"/>
      <c r="BN39" s="30"/>
      <c r="BO39" s="30"/>
      <c r="BP39" s="30"/>
      <c r="BQ39" s="30"/>
      <c r="BR39" s="30"/>
      <c r="BS39" s="30"/>
    </row>
    <row r="40" spans="1:71" x14ac:dyDescent="0.2">
      <c r="A40" s="21">
        <f t="shared" si="14"/>
        <v>33</v>
      </c>
      <c r="B40" s="119" t="s">
        <v>57</v>
      </c>
      <c r="C40" s="52" t="s">
        <v>76</v>
      </c>
      <c r="D40" s="5" t="s">
        <v>26</v>
      </c>
      <c r="E40" s="23">
        <v>1</v>
      </c>
      <c r="F40" s="23">
        <f>COUNTIF(M40:AR40,"&gt;0")-E40</f>
        <v>1</v>
      </c>
      <c r="G40" s="21">
        <f t="shared" ca="1" si="15"/>
        <v>60</v>
      </c>
      <c r="H40" s="24">
        <v>30</v>
      </c>
      <c r="I40" s="24"/>
      <c r="J40" s="24">
        <v>30</v>
      </c>
      <c r="K40" s="24">
        <f t="shared" ca="1" si="18"/>
        <v>0</v>
      </c>
      <c r="L40" s="24">
        <f t="shared" ca="1" si="17"/>
        <v>0</v>
      </c>
      <c r="M40" s="25"/>
      <c r="N40" s="26"/>
      <c r="O40" s="26"/>
      <c r="P40" s="27"/>
      <c r="Q40" s="51"/>
      <c r="R40" s="25"/>
      <c r="S40" s="26"/>
      <c r="T40" s="26"/>
      <c r="U40" s="27"/>
      <c r="V40" s="51"/>
      <c r="W40" s="70">
        <v>30</v>
      </c>
      <c r="X40" s="26"/>
      <c r="Y40" s="26">
        <v>30</v>
      </c>
      <c r="Z40" s="27"/>
      <c r="AA40" s="51"/>
      <c r="AB40" s="25"/>
      <c r="AC40" s="26"/>
      <c r="AD40" s="26"/>
      <c r="AE40" s="27"/>
      <c r="AF40" s="51"/>
      <c r="AG40" s="25"/>
      <c r="AH40" s="26"/>
      <c r="AI40" s="26"/>
      <c r="AJ40" s="26"/>
      <c r="AK40" s="26"/>
      <c r="AL40" s="26"/>
      <c r="AM40" s="27"/>
      <c r="AN40" s="136"/>
      <c r="AO40" s="59"/>
      <c r="AP40" s="59"/>
      <c r="AQ40" s="59"/>
      <c r="AR40" s="59"/>
      <c r="AS40" s="46">
        <f>IF(OR(D40="o",D40="p",D40="k",D40="w",D40="s",D40=$AS$3,ISBLANK(D40)),1,0)</f>
        <v>1</v>
      </c>
      <c r="AT40" s="66" t="str">
        <f t="shared" si="16"/>
        <v/>
      </c>
      <c r="AU40" s="16"/>
      <c r="AW40" s="30"/>
      <c r="AX40" s="30"/>
      <c r="AY40" s="30"/>
      <c r="AZ40" s="30"/>
      <c r="BA40" s="30"/>
      <c r="BB40" s="30"/>
      <c r="BC40" s="30"/>
      <c r="BE40" s="16"/>
      <c r="BL40" s="6"/>
      <c r="BM40" s="30"/>
      <c r="BN40" s="30"/>
      <c r="BO40" s="30"/>
      <c r="BP40" s="30"/>
      <c r="BQ40" s="30"/>
      <c r="BR40" s="30"/>
      <c r="BS40" s="30"/>
    </row>
    <row r="41" spans="1:71" ht="12.75" customHeight="1" x14ac:dyDescent="0.2">
      <c r="A41" s="21">
        <f t="shared" si="14"/>
        <v>34</v>
      </c>
      <c r="B41" s="119" t="s">
        <v>64</v>
      </c>
      <c r="C41" s="52" t="s">
        <v>76</v>
      </c>
      <c r="D41" s="5" t="s">
        <v>26</v>
      </c>
      <c r="E41" s="23">
        <v>0</v>
      </c>
      <c r="F41" s="23">
        <f>COUNTIF(M41:AR41,"&gt;0")-E41</f>
        <v>1</v>
      </c>
      <c r="G41" s="21">
        <f t="shared" ca="1" si="15"/>
        <v>15</v>
      </c>
      <c r="H41" s="24">
        <v>15</v>
      </c>
      <c r="I41" s="24">
        <f ca="1">SUMIF(OFFSET($M$4,0,0,1,$L$2*5),I$4,$M41)*IF($G$2="S",15,1)</f>
        <v>0</v>
      </c>
      <c r="J41" s="24">
        <f ca="1">SUMIF(OFFSET($M$4,0,0,1,$L$2*5),J$4,$M41)*IF($G$2="S",15,1)</f>
        <v>0</v>
      </c>
      <c r="K41" s="24">
        <f t="shared" ca="1" si="18"/>
        <v>0</v>
      </c>
      <c r="L41" s="24">
        <f t="shared" ca="1" si="17"/>
        <v>0</v>
      </c>
      <c r="M41" s="25"/>
      <c r="N41" s="26"/>
      <c r="O41" s="26"/>
      <c r="P41" s="27"/>
      <c r="Q41" s="51"/>
      <c r="R41" s="25"/>
      <c r="S41" s="26"/>
      <c r="T41" s="26"/>
      <c r="U41" s="27"/>
      <c r="V41" s="51"/>
      <c r="W41" s="25">
        <v>15</v>
      </c>
      <c r="X41" s="26"/>
      <c r="Y41" s="26"/>
      <c r="Z41" s="27"/>
      <c r="AA41" s="51"/>
      <c r="AB41" s="25"/>
      <c r="AC41" s="26"/>
      <c r="AD41" s="26"/>
      <c r="AE41" s="27"/>
      <c r="AF41" s="51"/>
      <c r="AG41" s="25"/>
      <c r="AH41" s="26"/>
      <c r="AI41" s="26"/>
      <c r="AJ41" s="26"/>
      <c r="AK41" s="26"/>
      <c r="AL41" s="26"/>
      <c r="AM41" s="27"/>
      <c r="AN41" s="136"/>
      <c r="AO41" s="59"/>
      <c r="AP41" s="59"/>
      <c r="AQ41" s="59"/>
      <c r="AR41" s="59"/>
      <c r="AS41" s="46">
        <f>IF(OR(D41="o",D41="p",D41="k",D41="w",D41="s",D41=$AS$3,ISBLANK(D41)),1,0)</f>
        <v>1</v>
      </c>
      <c r="AT41" s="66" t="str">
        <f t="shared" si="16"/>
        <v/>
      </c>
      <c r="AU41" s="16"/>
      <c r="AW41" s="30"/>
      <c r="AX41" s="30"/>
      <c r="AY41" s="30"/>
      <c r="AZ41" s="30"/>
      <c r="BA41" s="30"/>
      <c r="BB41" s="30"/>
      <c r="BC41" s="30"/>
      <c r="BE41" s="16"/>
      <c r="BL41" s="6"/>
      <c r="BM41" s="30"/>
      <c r="BN41" s="30"/>
      <c r="BO41" s="30"/>
      <c r="BP41" s="30"/>
      <c r="BQ41" s="30"/>
      <c r="BR41" s="30"/>
      <c r="BS41" s="30"/>
    </row>
    <row r="42" spans="1:71" ht="25.5" x14ac:dyDescent="0.2">
      <c r="A42" s="21">
        <f t="shared" si="14"/>
        <v>35</v>
      </c>
      <c r="B42" s="119" t="s">
        <v>52</v>
      </c>
      <c r="C42" s="52" t="s">
        <v>76</v>
      </c>
      <c r="D42" s="5" t="s">
        <v>26</v>
      </c>
      <c r="E42" s="23">
        <v>0</v>
      </c>
      <c r="F42" s="23">
        <f>COUNTIF(M42:AR42,"&gt;0")-E42</f>
        <v>1</v>
      </c>
      <c r="G42" s="21">
        <f t="shared" ca="1" si="15"/>
        <v>15</v>
      </c>
      <c r="H42" s="24">
        <v>15</v>
      </c>
      <c r="I42" s="24">
        <f ca="1">SUMIF(OFFSET($M$4,0,0,1,$L$2*5),I$4,$M42)*IF($G$2="S",15,1)</f>
        <v>0</v>
      </c>
      <c r="J42" s="24">
        <f ca="1">SUMIF(OFFSET($M$4,0,0,1,$L$2*5),J$4,$M42)*IF($G$2="S",15,1)</f>
        <v>0</v>
      </c>
      <c r="K42" s="24">
        <f t="shared" ca="1" si="18"/>
        <v>0</v>
      </c>
      <c r="L42" s="24">
        <f t="shared" ca="1" si="17"/>
        <v>0</v>
      </c>
      <c r="M42" s="25"/>
      <c r="N42" s="26"/>
      <c r="O42" s="26"/>
      <c r="P42" s="27"/>
      <c r="Q42" s="51"/>
      <c r="R42" s="25"/>
      <c r="S42" s="26"/>
      <c r="T42" s="26"/>
      <c r="U42" s="27"/>
      <c r="V42" s="51"/>
      <c r="W42" s="25">
        <v>15</v>
      </c>
      <c r="X42" s="26"/>
      <c r="Y42" s="26"/>
      <c r="Z42" s="27"/>
      <c r="AA42" s="51"/>
      <c r="AB42" s="25"/>
      <c r="AC42" s="26"/>
      <c r="AD42" s="26"/>
      <c r="AE42" s="27"/>
      <c r="AF42" s="51"/>
      <c r="AG42" s="25"/>
      <c r="AH42" s="26"/>
      <c r="AI42" s="26"/>
      <c r="AJ42" s="26"/>
      <c r="AK42" s="26"/>
      <c r="AL42" s="26"/>
      <c r="AM42" s="27"/>
      <c r="AN42" s="136"/>
      <c r="AO42" s="59"/>
      <c r="AP42" s="59"/>
      <c r="AQ42" s="59"/>
      <c r="AR42" s="59"/>
      <c r="AS42" s="46">
        <f>IF(OR(D42="o",D42="p",D42="k",D42="w",D42="s",D42=$AS$3,ISBLANK(D42)),1,0)</f>
        <v>1</v>
      </c>
      <c r="AT42" s="66" t="str">
        <f t="shared" si="16"/>
        <v/>
      </c>
      <c r="AU42" s="16"/>
      <c r="AW42" s="30"/>
      <c r="AX42" s="30"/>
      <c r="AY42" s="30"/>
      <c r="AZ42" s="30"/>
      <c r="BA42" s="30"/>
      <c r="BB42" s="30"/>
      <c r="BC42" s="30"/>
      <c r="BE42" s="16"/>
      <c r="BL42" s="6"/>
      <c r="BM42" s="30"/>
      <c r="BN42" s="30"/>
      <c r="BO42" s="30"/>
      <c r="BP42" s="30"/>
      <c r="BQ42" s="30"/>
      <c r="BR42" s="30"/>
      <c r="BS42" s="30"/>
    </row>
    <row r="43" spans="1:71" x14ac:dyDescent="0.2">
      <c r="A43" s="21">
        <f t="shared" si="14"/>
        <v>36</v>
      </c>
      <c r="B43" s="119" t="s">
        <v>55</v>
      </c>
      <c r="C43" s="52" t="s">
        <v>76</v>
      </c>
      <c r="D43" s="5" t="s">
        <v>26</v>
      </c>
      <c r="E43" s="23">
        <v>1</v>
      </c>
      <c r="F43" s="23">
        <f>COUNTIF(M43:AR43,"&gt;0")-E43</f>
        <v>1</v>
      </c>
      <c r="G43" s="21">
        <v>45</v>
      </c>
      <c r="H43" s="24">
        <v>15</v>
      </c>
      <c r="I43" s="24"/>
      <c r="J43" s="24">
        <v>30</v>
      </c>
      <c r="K43" s="24">
        <f t="shared" ca="1" si="18"/>
        <v>0</v>
      </c>
      <c r="L43" s="24">
        <f t="shared" ca="1" si="17"/>
        <v>0</v>
      </c>
      <c r="M43" s="25"/>
      <c r="N43" s="26"/>
      <c r="O43" s="26"/>
      <c r="P43" s="27"/>
      <c r="Q43" s="51"/>
      <c r="R43" s="25"/>
      <c r="S43" s="26"/>
      <c r="T43" s="26"/>
      <c r="U43" s="27"/>
      <c r="V43" s="51"/>
      <c r="W43" s="25"/>
      <c r="X43" s="26"/>
      <c r="Y43" s="26"/>
      <c r="Z43" s="27"/>
      <c r="AA43" s="51"/>
      <c r="AB43" s="70">
        <v>15</v>
      </c>
      <c r="AC43" s="26"/>
      <c r="AD43" s="26">
        <v>30</v>
      </c>
      <c r="AE43" s="27"/>
      <c r="AF43" s="51"/>
      <c r="AG43" s="89"/>
      <c r="AH43" s="26"/>
      <c r="AI43" s="26"/>
      <c r="AJ43" s="26"/>
      <c r="AK43" s="26"/>
      <c r="AL43" s="26"/>
      <c r="AM43" s="27"/>
      <c r="AN43" s="136"/>
      <c r="AO43" s="59"/>
      <c r="AP43" s="59"/>
      <c r="AQ43" s="59"/>
      <c r="AR43" s="59"/>
      <c r="AS43" s="46">
        <f>IF(OR(D43="o",D43="p",D43="k",D43="w",D43="s",D43=$AS$3,ISBLANK(D43)),1,0)</f>
        <v>1</v>
      </c>
      <c r="AT43" s="66" t="str">
        <f t="shared" si="16"/>
        <v/>
      </c>
      <c r="AU43" s="16"/>
      <c r="AW43" s="30"/>
      <c r="AX43" s="30"/>
      <c r="AY43" s="30"/>
      <c r="AZ43" s="30"/>
      <c r="BA43" s="30"/>
      <c r="BB43" s="30"/>
      <c r="BC43" s="30"/>
      <c r="BE43" s="16"/>
      <c r="BL43" s="6"/>
      <c r="BM43" s="30"/>
      <c r="BN43" s="30"/>
      <c r="BO43" s="30"/>
      <c r="BP43" s="30"/>
      <c r="BQ43" s="30"/>
      <c r="BR43" s="30"/>
      <c r="BS43" s="30"/>
    </row>
    <row r="44" spans="1:71" x14ac:dyDescent="0.2">
      <c r="A44" s="21">
        <f t="shared" si="14"/>
        <v>37</v>
      </c>
      <c r="B44" s="119" t="s">
        <v>98</v>
      </c>
      <c r="C44" s="52" t="s">
        <v>76</v>
      </c>
      <c r="D44" s="5" t="s">
        <v>26</v>
      </c>
      <c r="E44" s="23">
        <v>1</v>
      </c>
      <c r="F44" s="23">
        <v>1</v>
      </c>
      <c r="G44" s="21">
        <f t="shared" ca="1" si="15"/>
        <v>60</v>
      </c>
      <c r="H44" s="24">
        <v>30</v>
      </c>
      <c r="I44" s="24">
        <f ca="1">SUMIF(OFFSET($M$4,0,0,1,$L$2*5),I$4,$M44)*IF($G$2="S",15,1)</f>
        <v>0</v>
      </c>
      <c r="J44" s="24">
        <v>30</v>
      </c>
      <c r="K44" s="24">
        <f t="shared" ca="1" si="18"/>
        <v>0</v>
      </c>
      <c r="L44" s="24">
        <f t="shared" ca="1" si="17"/>
        <v>0</v>
      </c>
      <c r="M44" s="25"/>
      <c r="N44" s="26"/>
      <c r="O44" s="26"/>
      <c r="P44" s="27"/>
      <c r="Q44" s="65"/>
      <c r="R44" s="31"/>
      <c r="S44" s="28"/>
      <c r="T44" s="28"/>
      <c r="U44" s="32"/>
      <c r="V44" s="65"/>
      <c r="W44" s="90"/>
      <c r="X44" s="28"/>
      <c r="Y44" s="28"/>
      <c r="Z44" s="32"/>
      <c r="AA44" s="65"/>
      <c r="AB44" s="70">
        <v>30</v>
      </c>
      <c r="AC44" s="28"/>
      <c r="AD44" s="26">
        <v>30</v>
      </c>
      <c r="AE44" s="32"/>
      <c r="AF44" s="65"/>
      <c r="AG44" s="31"/>
      <c r="AH44" s="28"/>
      <c r="AI44" s="28"/>
      <c r="AJ44" s="28"/>
      <c r="AK44" s="28"/>
      <c r="AL44" s="28"/>
      <c r="AM44" s="32"/>
      <c r="AN44" s="136"/>
      <c r="AO44" s="59"/>
      <c r="AP44" s="59"/>
      <c r="AQ44" s="59"/>
      <c r="AR44" s="59"/>
      <c r="AS44" s="46">
        <f>IF(OR(D44="o",D44="p",D44="k",D44="w",D44="s",D44=$AS$3,ISBLANK(D44)),1,0)</f>
        <v>1</v>
      </c>
      <c r="AT44" s="66" t="str">
        <f t="shared" si="16"/>
        <v/>
      </c>
      <c r="AU44" s="16"/>
      <c r="AW44" s="30"/>
      <c r="AX44" s="30"/>
      <c r="AY44" s="30"/>
      <c r="AZ44" s="30"/>
      <c r="BA44" s="30"/>
      <c r="BB44" s="30"/>
      <c r="BC44" s="30"/>
      <c r="BL44" s="6"/>
      <c r="BM44" s="30"/>
      <c r="BN44" s="30"/>
      <c r="BO44" s="30"/>
      <c r="BP44" s="30"/>
      <c r="BQ44" s="30"/>
      <c r="BR44" s="30"/>
      <c r="BS44" s="30"/>
    </row>
    <row r="45" spans="1:71" x14ac:dyDescent="0.2">
      <c r="A45" s="21">
        <f t="shared" si="14"/>
        <v>38</v>
      </c>
      <c r="B45" s="119" t="s">
        <v>133</v>
      </c>
      <c r="C45" s="52" t="s">
        <v>76</v>
      </c>
      <c r="D45" s="5" t="s">
        <v>26</v>
      </c>
      <c r="E45" s="23">
        <v>0</v>
      </c>
      <c r="F45" s="23">
        <f>COUNTIF(M45:AR45,"&gt;0")-E45</f>
        <v>1</v>
      </c>
      <c r="G45" s="21">
        <f t="shared" ca="1" si="15"/>
        <v>30</v>
      </c>
      <c r="H45" s="24">
        <f ca="1">SUMIF(OFFSET($M$4,0,0,1,$L$2*5),H$4,$M45)*IF($G$2="S",15,1)</f>
        <v>0</v>
      </c>
      <c r="I45" s="24"/>
      <c r="J45" s="24">
        <v>30</v>
      </c>
      <c r="K45" s="24">
        <f t="shared" ca="1" si="18"/>
        <v>0</v>
      </c>
      <c r="L45" s="24">
        <f t="shared" ca="1" si="17"/>
        <v>0</v>
      </c>
      <c r="M45" s="25"/>
      <c r="N45" s="26"/>
      <c r="O45" s="26"/>
      <c r="P45" s="27"/>
      <c r="Q45" s="51"/>
      <c r="R45" s="25"/>
      <c r="S45" s="26"/>
      <c r="T45" s="26"/>
      <c r="U45" s="27"/>
      <c r="V45" s="51"/>
      <c r="W45" s="25"/>
      <c r="X45" s="26"/>
      <c r="Y45" s="26"/>
      <c r="Z45" s="27"/>
      <c r="AA45" s="51"/>
      <c r="AB45" s="25"/>
      <c r="AC45" s="26"/>
      <c r="AD45" s="26">
        <v>30</v>
      </c>
      <c r="AE45" s="27"/>
      <c r="AF45" s="51"/>
      <c r="AG45" s="25"/>
      <c r="AH45" s="26"/>
      <c r="AI45" s="26"/>
      <c r="AJ45" s="26"/>
      <c r="AK45" s="26"/>
      <c r="AL45" s="26"/>
      <c r="AM45" s="27"/>
      <c r="AN45" s="136"/>
      <c r="AO45" s="59"/>
      <c r="AP45" s="59"/>
      <c r="AQ45" s="59"/>
      <c r="AR45" s="59"/>
      <c r="AS45" s="46">
        <f>IF(OR(D45="o",D45="p",D45="k",D45="w",D45="s",D45=$AS$3,ISBLANK(D45)),1,0)</f>
        <v>1</v>
      </c>
      <c r="AT45" s="66" t="str">
        <f t="shared" si="16"/>
        <v/>
      </c>
      <c r="AU45" s="16"/>
      <c r="AW45" s="30"/>
      <c r="AX45" s="30"/>
      <c r="AY45" s="30"/>
      <c r="AZ45" s="30"/>
      <c r="BA45" s="30"/>
      <c r="BB45" s="30"/>
      <c r="BC45" s="30"/>
      <c r="BE45" s="16"/>
      <c r="BL45" s="6"/>
      <c r="BM45" s="30"/>
      <c r="BN45" s="30"/>
      <c r="BO45" s="30"/>
      <c r="BP45" s="30"/>
      <c r="BQ45" s="30"/>
      <c r="BR45" s="30"/>
      <c r="BS45" s="30"/>
    </row>
    <row r="46" spans="1:71" x14ac:dyDescent="0.2">
      <c r="A46" s="21">
        <f t="shared" si="14"/>
        <v>39</v>
      </c>
      <c r="B46" s="119" t="s">
        <v>116</v>
      </c>
      <c r="C46" s="52" t="s">
        <v>76</v>
      </c>
      <c r="D46" s="5" t="s">
        <v>26</v>
      </c>
      <c r="E46" s="23">
        <v>0</v>
      </c>
      <c r="F46" s="23">
        <f>COUNTIF(M46:AR46,"&gt;0")-E46</f>
        <v>1</v>
      </c>
      <c r="G46" s="21">
        <f t="shared" ca="1" si="15"/>
        <v>30</v>
      </c>
      <c r="H46" s="24">
        <v>15</v>
      </c>
      <c r="I46" s="24">
        <f ca="1">SUMIF(OFFSET($M$4,0,0,1,$L$2*5),I$4,$M46)*IF($G$2="S",15,1)</f>
        <v>0</v>
      </c>
      <c r="J46" s="24">
        <f ca="1">SUMIF(OFFSET($M$4,0,0,1,$L$2*5),J$4,$M46)*IF($G$2="S",15,1)</f>
        <v>0</v>
      </c>
      <c r="K46" s="24">
        <v>15</v>
      </c>
      <c r="L46" s="24">
        <f t="shared" ca="1" si="17"/>
        <v>0</v>
      </c>
      <c r="M46" s="25"/>
      <c r="N46" s="26"/>
      <c r="O46" s="26"/>
      <c r="P46" s="27"/>
      <c r="Q46" s="51"/>
      <c r="R46" s="31"/>
      <c r="S46" s="28"/>
      <c r="T46" s="28"/>
      <c r="U46" s="32"/>
      <c r="V46" s="65"/>
      <c r="W46" s="25"/>
      <c r="X46" s="26"/>
      <c r="Y46" s="26"/>
      <c r="Z46" s="27"/>
      <c r="AA46" s="51"/>
      <c r="AB46" s="90"/>
      <c r="AC46" s="26"/>
      <c r="AD46" s="28"/>
      <c r="AE46" s="32"/>
      <c r="AF46" s="65"/>
      <c r="AG46" s="31">
        <v>15</v>
      </c>
      <c r="AH46" s="28"/>
      <c r="AI46" s="28"/>
      <c r="AJ46" s="26"/>
      <c r="AK46" s="26"/>
      <c r="AL46" s="26"/>
      <c r="AM46" s="27"/>
      <c r="AN46" s="136"/>
      <c r="AO46" s="59"/>
      <c r="AP46" s="59"/>
      <c r="AQ46" s="59"/>
      <c r="AR46" s="59"/>
      <c r="AS46" s="46">
        <f>IF(OR(D46="o",D46="p",D46="k",D46="w",D46="s",D46=$AS$3,ISBLANK(D46)),1,0)</f>
        <v>1</v>
      </c>
      <c r="AT46" s="66" t="str">
        <f t="shared" si="16"/>
        <v/>
      </c>
      <c r="AU46" s="16"/>
      <c r="AW46" s="30"/>
      <c r="AX46" s="30"/>
      <c r="AY46" s="30"/>
      <c r="AZ46" s="30"/>
      <c r="BA46" s="30"/>
      <c r="BB46" s="30"/>
      <c r="BC46" s="30"/>
      <c r="BE46" s="16"/>
      <c r="BL46" s="6"/>
      <c r="BM46" s="30"/>
      <c r="BN46" s="30"/>
      <c r="BO46" s="30"/>
      <c r="BP46" s="30"/>
      <c r="BQ46" s="30"/>
      <c r="BR46" s="30"/>
      <c r="BS46" s="30"/>
    </row>
    <row r="47" spans="1:71" x14ac:dyDescent="0.2">
      <c r="A47" s="21">
        <f t="shared" si="14"/>
        <v>40</v>
      </c>
      <c r="B47" s="120" t="s">
        <v>95</v>
      </c>
      <c r="C47" s="52" t="s">
        <v>76</v>
      </c>
      <c r="D47" s="72" t="s">
        <v>87</v>
      </c>
      <c r="E47" s="23">
        <v>0</v>
      </c>
      <c r="F47" s="23">
        <v>3</v>
      </c>
      <c r="G47" s="21">
        <v>45</v>
      </c>
      <c r="H47" s="24">
        <v>15</v>
      </c>
      <c r="I47" s="24">
        <v>15</v>
      </c>
      <c r="J47" s="24">
        <v>15</v>
      </c>
      <c r="K47" s="24"/>
      <c r="L47" s="24">
        <f ca="1">SUMIF(OFFSET($M$4,0,0,1,$L$2*5),L$4,$M47)*IF($G$2="S",15,1)</f>
        <v>0</v>
      </c>
      <c r="M47" s="25"/>
      <c r="N47" s="26"/>
      <c r="O47" s="26"/>
      <c r="P47" s="27"/>
      <c r="Q47" s="51"/>
      <c r="R47" s="25"/>
      <c r="S47" s="26"/>
      <c r="T47" s="26"/>
      <c r="U47" s="27"/>
      <c r="V47" s="51"/>
      <c r="W47" s="25"/>
      <c r="X47" s="26"/>
      <c r="Y47" s="26"/>
      <c r="Z47" s="27"/>
      <c r="AA47" s="51"/>
      <c r="AB47" s="25">
        <v>15</v>
      </c>
      <c r="AC47" s="26">
        <v>15</v>
      </c>
      <c r="AD47" s="26">
        <v>15</v>
      </c>
      <c r="AE47" s="27"/>
      <c r="AF47" s="51"/>
      <c r="AG47" s="25"/>
      <c r="AH47" s="26"/>
      <c r="AI47" s="26"/>
      <c r="AJ47" s="26"/>
      <c r="AK47" s="26"/>
      <c r="AL47" s="26"/>
      <c r="AM47" s="27"/>
      <c r="AN47" s="136"/>
      <c r="AO47" s="59"/>
      <c r="AP47" s="59"/>
      <c r="AQ47" s="59"/>
      <c r="AR47" s="59"/>
      <c r="AS47" s="46">
        <f>IF(OR(D47="o",D47="p",D47="k",D47="w",D47="s",D47=$AS$3,ISBLANK(D47)),1,0)</f>
        <v>0</v>
      </c>
      <c r="AT47" s="66" t="str">
        <f>TRIM(CONCATENATE(IF(AND(LEN(AW47)&gt;0,AW47&gt;0),TEXT(AW$4,"#0"),""),IF(AND(LEN(AX47)&gt;0,AX47&gt;0),CONCATENATE(" ",TEXT(AX$4,"#0")),""),IF(AND(LEN(AY47)&gt;0,AY47&gt;0),CONCATENATE(" ",TEXT(AY$4,"#0")),""),IF(AND(LEN(AZ47)&gt;0,AZ47&gt;0),CONCATENATE(" ",TEXT(AZ$4,"#0")),""),IF(AND(LEN(BA47)&gt;0,BA47&gt;0),CONCATENATE(" ",TEXT(BA$4,"#0")),""),IF(AND(LEN(BB47)&gt;0,BB47&gt;0),CONCATENATE(" ",TEXT(BB$4,"#0")),""),IF(AND(LEN(BC47)&gt;0,BC47&gt;0),CONCATENATE(" ",TEXT(BC$4,"#0")),"")))</f>
        <v/>
      </c>
      <c r="AU47" s="16"/>
      <c r="AW47" s="30"/>
      <c r="AX47" s="30"/>
      <c r="AY47" s="30"/>
      <c r="AZ47" s="30"/>
      <c r="BA47" s="30"/>
      <c r="BB47" s="30"/>
      <c r="BC47" s="30"/>
      <c r="BL47" s="6"/>
      <c r="BM47" s="30"/>
      <c r="BN47" s="30"/>
      <c r="BO47" s="30"/>
      <c r="BP47" s="30"/>
      <c r="BQ47" s="30"/>
      <c r="BR47" s="30"/>
    </row>
    <row r="48" spans="1:71" ht="12.75" customHeight="1" x14ac:dyDescent="0.2">
      <c r="A48" s="77" t="s">
        <v>27</v>
      </c>
      <c r="B48" s="121" t="s">
        <v>29</v>
      </c>
      <c r="C48" s="75"/>
      <c r="D48" s="76"/>
      <c r="E48" s="88">
        <f t="shared" ref="E48:AM48" si="19">SUM(E49:E60)</f>
        <v>6</v>
      </c>
      <c r="F48" s="88">
        <f t="shared" si="19"/>
        <v>15</v>
      </c>
      <c r="G48" s="88">
        <f t="shared" ca="1" si="19"/>
        <v>690</v>
      </c>
      <c r="H48" s="88">
        <f t="shared" ca="1" si="19"/>
        <v>225</v>
      </c>
      <c r="I48" s="88">
        <f t="shared" ca="1" si="19"/>
        <v>0</v>
      </c>
      <c r="J48" s="88">
        <f t="shared" ca="1" si="19"/>
        <v>240</v>
      </c>
      <c r="K48" s="88">
        <f t="shared" ca="1" si="19"/>
        <v>75</v>
      </c>
      <c r="L48" s="88">
        <f t="shared" ca="1" si="19"/>
        <v>150</v>
      </c>
      <c r="M48" s="88">
        <f t="shared" si="19"/>
        <v>0</v>
      </c>
      <c r="N48" s="88">
        <f t="shared" si="19"/>
        <v>0</v>
      </c>
      <c r="O48" s="88">
        <f t="shared" si="19"/>
        <v>0</v>
      </c>
      <c r="P48" s="88">
        <f t="shared" si="19"/>
        <v>0</v>
      </c>
      <c r="Q48" s="88">
        <f t="shared" si="19"/>
        <v>0</v>
      </c>
      <c r="R48" s="88">
        <f t="shared" si="19"/>
        <v>0</v>
      </c>
      <c r="S48" s="88">
        <f t="shared" si="19"/>
        <v>0</v>
      </c>
      <c r="T48" s="88">
        <f t="shared" si="19"/>
        <v>0</v>
      </c>
      <c r="U48" s="88">
        <f t="shared" si="19"/>
        <v>0</v>
      </c>
      <c r="V48" s="88">
        <f t="shared" si="19"/>
        <v>0</v>
      </c>
      <c r="W48" s="88">
        <f t="shared" si="19"/>
        <v>0</v>
      </c>
      <c r="X48" s="88">
        <f t="shared" si="19"/>
        <v>0</v>
      </c>
      <c r="Y48" s="88">
        <f t="shared" si="19"/>
        <v>0</v>
      </c>
      <c r="Z48" s="88">
        <f t="shared" si="19"/>
        <v>0</v>
      </c>
      <c r="AA48" s="88">
        <f t="shared" si="19"/>
        <v>0</v>
      </c>
      <c r="AB48" s="88">
        <f t="shared" si="19"/>
        <v>15</v>
      </c>
      <c r="AC48" s="88">
        <f t="shared" si="19"/>
        <v>0</v>
      </c>
      <c r="AD48" s="88">
        <f t="shared" si="19"/>
        <v>30</v>
      </c>
      <c r="AE48" s="88">
        <f t="shared" si="19"/>
        <v>0</v>
      </c>
      <c r="AF48" s="88">
        <f t="shared" si="19"/>
        <v>0</v>
      </c>
      <c r="AG48" s="88">
        <f t="shared" si="19"/>
        <v>150</v>
      </c>
      <c r="AH48" s="88">
        <f t="shared" si="19"/>
        <v>0</v>
      </c>
      <c r="AI48" s="88">
        <f t="shared" si="19"/>
        <v>150</v>
      </c>
      <c r="AJ48" s="88">
        <f t="shared" si="19"/>
        <v>0</v>
      </c>
      <c r="AK48" s="88">
        <f t="shared" si="19"/>
        <v>60</v>
      </c>
      <c r="AL48" s="88">
        <f t="shared" si="19"/>
        <v>30</v>
      </c>
      <c r="AM48" s="88">
        <f t="shared" si="19"/>
        <v>150</v>
      </c>
      <c r="AN48" s="136"/>
      <c r="AO48" s="59"/>
      <c r="AP48" s="59"/>
      <c r="AQ48" s="59"/>
      <c r="AR48" s="59"/>
      <c r="AS48" s="46"/>
      <c r="AT48" s="2" t="str">
        <f t="shared" si="16"/>
        <v/>
      </c>
      <c r="AU48" s="16"/>
      <c r="AV48" s="105"/>
      <c r="AW48" s="41"/>
      <c r="AX48" s="41"/>
      <c r="AY48" s="41"/>
      <c r="AZ48" s="41"/>
      <c r="BA48" s="41"/>
      <c r="BB48" s="41"/>
      <c r="BC48" s="41"/>
      <c r="BS48" s="30"/>
    </row>
    <row r="49" spans="1:71" ht="12.75" customHeight="1" x14ac:dyDescent="0.2">
      <c r="A49" s="21">
        <v>41</v>
      </c>
      <c r="B49" s="125" t="s">
        <v>118</v>
      </c>
      <c r="C49" s="52" t="s">
        <v>76</v>
      </c>
      <c r="D49" s="72" t="s">
        <v>86</v>
      </c>
      <c r="E49" s="23"/>
      <c r="F49" s="23">
        <v>2</v>
      </c>
      <c r="G49" s="21">
        <f ca="1">SUM(H49:L49)</f>
        <v>45</v>
      </c>
      <c r="H49" s="24">
        <v>15</v>
      </c>
      <c r="I49" s="24">
        <f ca="1">SUMIF(OFFSET($M$4,0,0,1,$L$2*5),I$4,$M49)*IF($G$2="S",15,1)</f>
        <v>0</v>
      </c>
      <c r="J49" s="24">
        <v>30</v>
      </c>
      <c r="K49" s="24">
        <f ca="1">SUMIF(OFFSET($M$4,0,0,1,$L$2*5),K$4,$M49)*IF($G$2="S",15,1)</f>
        <v>0</v>
      </c>
      <c r="L49" s="24">
        <f ca="1">SUMIF(OFFSET($M$4,0,0,1,$L$2*5),L$4,$M49)*IF($G$2="S",15,1)</f>
        <v>0</v>
      </c>
      <c r="M49" s="25"/>
      <c r="N49" s="26"/>
      <c r="O49" s="26"/>
      <c r="P49" s="27"/>
      <c r="Q49" s="51"/>
      <c r="R49" s="25"/>
      <c r="S49" s="26"/>
      <c r="T49" s="26"/>
      <c r="U49" s="27"/>
      <c r="V49" s="51"/>
      <c r="W49" s="25"/>
      <c r="X49" s="26"/>
      <c r="Y49" s="26"/>
      <c r="Z49" s="27"/>
      <c r="AA49" s="51"/>
      <c r="AB49" s="25">
        <v>15</v>
      </c>
      <c r="AC49" s="26"/>
      <c r="AD49" s="26">
        <v>30</v>
      </c>
      <c r="AE49" s="27"/>
      <c r="AF49" s="51"/>
      <c r="AG49" s="91"/>
      <c r="AH49" s="26"/>
      <c r="AI49" s="26"/>
      <c r="AJ49" s="26"/>
      <c r="AK49" s="26"/>
      <c r="AL49" s="26"/>
      <c r="AM49" s="27"/>
      <c r="AN49" s="136"/>
      <c r="AO49" s="46" t="s">
        <v>61</v>
      </c>
      <c r="AP49" s="59"/>
      <c r="AQ49" s="59"/>
      <c r="AR49" s="59"/>
      <c r="AS49" s="46">
        <f>IF(OR(D49="o",D49="p",D49="k",D49="w",D49="s",D49=$AS$3,ISBLANK(D49)),1,0)</f>
        <v>0</v>
      </c>
      <c r="AT49" s="66" t="str">
        <f t="shared" si="16"/>
        <v/>
      </c>
      <c r="AU49" s="16"/>
      <c r="AW49" s="30"/>
      <c r="AX49" s="30"/>
      <c r="AY49" s="30"/>
      <c r="AZ49" s="30"/>
      <c r="BA49" s="30"/>
      <c r="BB49" s="30"/>
      <c r="BC49" s="30"/>
      <c r="BL49" s="6"/>
      <c r="BM49" s="30"/>
      <c r="BN49" s="30"/>
      <c r="BO49" s="30"/>
      <c r="BP49" s="30"/>
      <c r="BQ49" s="30"/>
      <c r="BR49" s="30"/>
      <c r="BS49" s="30"/>
    </row>
    <row r="50" spans="1:71" ht="12.75" customHeight="1" collapsed="1" x14ac:dyDescent="0.2">
      <c r="A50" s="21">
        <f>A49+1</f>
        <v>42</v>
      </c>
      <c r="B50" s="120" t="s">
        <v>119</v>
      </c>
      <c r="C50" s="52" t="s">
        <v>76</v>
      </c>
      <c r="D50" s="72" t="s">
        <v>86</v>
      </c>
      <c r="E50" s="23">
        <v>1</v>
      </c>
      <c r="F50" s="23">
        <f>COUNTIF(M50:AR50,"&gt;0")-E50</f>
        <v>1</v>
      </c>
      <c r="G50" s="21">
        <f ca="1">SUM(H50:L50)</f>
        <v>60</v>
      </c>
      <c r="H50" s="24">
        <v>30</v>
      </c>
      <c r="I50" s="24"/>
      <c r="J50" s="24">
        <v>30</v>
      </c>
      <c r="K50" s="24">
        <f ca="1">SUMIF(OFFSET($M$4,0,0,1,$L$2*5),K$4,$M50)*IF($G$2="S",15,1)</f>
        <v>0</v>
      </c>
      <c r="L50" s="24">
        <f t="shared" ref="L50:L56" ca="1" si="20">SUMIF(OFFSET($M$4,0,0,1,$L$2*5),L$4,$M50)*IF($G$2="S",15,1)</f>
        <v>0</v>
      </c>
      <c r="M50" s="25"/>
      <c r="N50" s="26"/>
      <c r="O50" s="26"/>
      <c r="P50" s="27"/>
      <c r="Q50" s="51"/>
      <c r="R50" s="25"/>
      <c r="S50" s="26"/>
      <c r="T50" s="26"/>
      <c r="U50" s="27"/>
      <c r="V50" s="51"/>
      <c r="W50" s="25"/>
      <c r="X50" s="26"/>
      <c r="Y50" s="26"/>
      <c r="Z50" s="27"/>
      <c r="AA50" s="51"/>
      <c r="AB50" s="163"/>
      <c r="AC50" s="164"/>
      <c r="AD50" s="164"/>
      <c r="AE50" s="27"/>
      <c r="AF50" s="51"/>
      <c r="AG50" s="165">
        <v>30</v>
      </c>
      <c r="AH50" s="26"/>
      <c r="AI50" s="26">
        <v>30</v>
      </c>
      <c r="AK50" s="26"/>
      <c r="AL50" s="26"/>
      <c r="AM50" s="27"/>
      <c r="AN50" s="136"/>
      <c r="AO50" s="59"/>
      <c r="AP50" s="59"/>
      <c r="AQ50" s="59"/>
      <c r="AR50" s="59"/>
      <c r="AS50" s="46">
        <f>IF(OR(D50="o",D50="p",D50="k",D50="w",D50="s",D50=$AS$3,ISBLANK(D50)),1,0)</f>
        <v>0</v>
      </c>
      <c r="AT50" s="66" t="str">
        <f t="shared" si="16"/>
        <v/>
      </c>
      <c r="AU50" s="16"/>
      <c r="AW50" s="30"/>
      <c r="AX50" s="30"/>
      <c r="AY50" s="30"/>
      <c r="AZ50" s="30"/>
      <c r="BA50" s="30"/>
      <c r="BB50" s="30"/>
      <c r="BC50" s="30"/>
      <c r="BL50" s="6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f t="shared" ref="A51:A59" si="21">A50+1</f>
        <v>43</v>
      </c>
      <c r="B51" s="126" t="s">
        <v>120</v>
      </c>
      <c r="C51" s="52" t="s">
        <v>76</v>
      </c>
      <c r="D51" s="72" t="s">
        <v>86</v>
      </c>
      <c r="E51" s="74">
        <v>1</v>
      </c>
      <c r="F51" s="23">
        <v>1</v>
      </c>
      <c r="G51" s="21">
        <f t="shared" ref="G51:G59" ca="1" si="22">SUM(H51:L51)</f>
        <v>60</v>
      </c>
      <c r="H51" s="24">
        <v>30</v>
      </c>
      <c r="I51" s="24">
        <f t="shared" ref="I51:I56" ca="1" si="23">SUMIF(OFFSET($M$4,0,0,1,$L$2*5),I$4,$M51)*IF($G$2="S",15,1)</f>
        <v>0</v>
      </c>
      <c r="J51" s="24">
        <v>30</v>
      </c>
      <c r="K51" s="24">
        <f ca="1">SUMIF(OFFSET($M$4,0,0,1,$L$2*5),K$4,$M51)*IF($G$2="S",15,1)</f>
        <v>0</v>
      </c>
      <c r="L51" s="24">
        <f t="shared" ca="1" si="20"/>
        <v>0</v>
      </c>
      <c r="M51" s="25"/>
      <c r="N51" s="26"/>
      <c r="O51" s="26"/>
      <c r="P51" s="27"/>
      <c r="Q51" s="51"/>
      <c r="R51" s="25"/>
      <c r="S51" s="26"/>
      <c r="T51" s="26"/>
      <c r="U51" s="27"/>
      <c r="V51" s="51"/>
      <c r="W51" s="25"/>
      <c r="X51" s="26"/>
      <c r="Y51" s="26"/>
      <c r="Z51" s="27"/>
      <c r="AA51" s="51"/>
      <c r="AB51" s="25"/>
      <c r="AC51" s="26"/>
      <c r="AD51" s="26"/>
      <c r="AE51" s="65"/>
      <c r="AF51" s="51"/>
      <c r="AG51" s="165">
        <v>30</v>
      </c>
      <c r="AH51" s="26"/>
      <c r="AI51" s="26">
        <v>30</v>
      </c>
      <c r="AJ51" s="26"/>
      <c r="AK51" s="26"/>
      <c r="AL51" s="26"/>
      <c r="AM51" s="27"/>
      <c r="AN51" s="136"/>
      <c r="AO51" s="46" t="s">
        <v>43</v>
      </c>
      <c r="AP51" s="59"/>
      <c r="AQ51" s="59"/>
      <c r="AR51" s="59"/>
      <c r="AS51" s="46">
        <f>IF(OR(D51="o",D51="p",D51="k",D51="w",D51="s",D51=$AS$3,ISBLANK(D51)),1,0)</f>
        <v>0</v>
      </c>
      <c r="AT51" s="66" t="str">
        <f t="shared" si="16"/>
        <v/>
      </c>
      <c r="AU51" s="16"/>
      <c r="AW51" s="30"/>
      <c r="AX51" s="30"/>
      <c r="AY51" s="30"/>
      <c r="AZ51" s="30"/>
      <c r="BA51" s="30"/>
      <c r="BB51" s="30"/>
      <c r="BC51" s="30"/>
      <c r="BL51" s="6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f t="shared" si="21"/>
        <v>44</v>
      </c>
      <c r="B52" s="126" t="s">
        <v>121</v>
      </c>
      <c r="C52" s="52" t="s">
        <v>76</v>
      </c>
      <c r="D52" s="72" t="s">
        <v>86</v>
      </c>
      <c r="E52" s="21">
        <v>1</v>
      </c>
      <c r="F52" s="23">
        <v>1</v>
      </c>
      <c r="G52" s="21">
        <f t="shared" ca="1" si="22"/>
        <v>60</v>
      </c>
      <c r="H52" s="24">
        <v>30</v>
      </c>
      <c r="I52" s="24">
        <f t="shared" ca="1" si="23"/>
        <v>0</v>
      </c>
      <c r="J52" s="24">
        <v>30</v>
      </c>
      <c r="K52" s="24">
        <f ca="1">SUMIF(OFFSET($M$4,0,0,1,$L$2*5),K$4,$M52)*IF($G$2="S",15,1)</f>
        <v>0</v>
      </c>
      <c r="L52" s="24">
        <f t="shared" ca="1" si="20"/>
        <v>0</v>
      </c>
      <c r="M52" s="25"/>
      <c r="N52" s="26"/>
      <c r="O52" s="26"/>
      <c r="P52" s="27"/>
      <c r="Q52" s="51"/>
      <c r="R52" s="25"/>
      <c r="S52" s="26"/>
      <c r="T52" s="26"/>
      <c r="U52" s="27"/>
      <c r="V52" s="51"/>
      <c r="W52" s="25"/>
      <c r="X52" s="26"/>
      <c r="Y52" s="26"/>
      <c r="Z52" s="27"/>
      <c r="AA52" s="51"/>
      <c r="AB52" s="25"/>
      <c r="AC52" s="26"/>
      <c r="AD52" s="26"/>
      <c r="AE52" s="65"/>
      <c r="AF52" s="51"/>
      <c r="AG52" s="165">
        <v>30</v>
      </c>
      <c r="AH52" s="26"/>
      <c r="AI52" s="26">
        <v>30</v>
      </c>
      <c r="AJ52" s="26"/>
      <c r="AK52" s="26"/>
      <c r="AL52" s="26"/>
      <c r="AM52" s="27"/>
      <c r="AN52" s="136"/>
      <c r="AO52" s="46" t="s">
        <v>43</v>
      </c>
      <c r="AP52" s="59"/>
      <c r="AQ52" s="59"/>
      <c r="AR52" s="59"/>
      <c r="AS52" s="46">
        <f>IF(OR(D52="o",D52="p",D52="k",D52="w",D52="s",D52=$AS$3,ISBLANK(D52)),1,0)</f>
        <v>0</v>
      </c>
      <c r="AT52" s="66" t="str">
        <f t="shared" si="16"/>
        <v/>
      </c>
      <c r="AU52" s="16"/>
      <c r="AW52" s="30"/>
      <c r="AX52" s="30"/>
      <c r="AY52" s="30"/>
      <c r="AZ52" s="30"/>
      <c r="BA52" s="30"/>
      <c r="BB52" s="30"/>
      <c r="BC52" s="30"/>
      <c r="BL52" s="6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f t="shared" si="21"/>
        <v>45</v>
      </c>
      <c r="B53" s="125" t="s">
        <v>122</v>
      </c>
      <c r="C53" s="52" t="s">
        <v>76</v>
      </c>
      <c r="D53" s="72" t="s">
        <v>86</v>
      </c>
      <c r="E53" s="21"/>
      <c r="F53" s="23">
        <f>COUNTIF(M53:AR53,"&gt;0")-E53</f>
        <v>1</v>
      </c>
      <c r="G53" s="21">
        <f t="shared" ca="1" si="22"/>
        <v>30</v>
      </c>
      <c r="H53" s="24">
        <v>15</v>
      </c>
      <c r="I53" s="24">
        <f t="shared" ca="1" si="23"/>
        <v>0</v>
      </c>
      <c r="J53" s="24"/>
      <c r="K53" s="24">
        <v>15</v>
      </c>
      <c r="L53" s="24">
        <f t="shared" ca="1" si="20"/>
        <v>0</v>
      </c>
      <c r="M53" s="25"/>
      <c r="N53" s="26"/>
      <c r="O53" s="26"/>
      <c r="P53" s="27"/>
      <c r="Q53" s="51"/>
      <c r="R53" s="25"/>
      <c r="S53" s="26"/>
      <c r="T53" s="26"/>
      <c r="U53" s="27"/>
      <c r="V53" s="51"/>
      <c r="W53" s="25"/>
      <c r="X53" s="26"/>
      <c r="Y53" s="26"/>
      <c r="Z53" s="27"/>
      <c r="AA53" s="51"/>
      <c r="AB53" s="25"/>
      <c r="AC53" s="26"/>
      <c r="AD53" s="26"/>
      <c r="AE53" s="27"/>
      <c r="AF53" s="51"/>
      <c r="AG53" s="91">
        <v>15</v>
      </c>
      <c r="AH53" s="26"/>
      <c r="AI53" s="26"/>
      <c r="AJ53" s="26"/>
      <c r="AK53" s="26"/>
      <c r="AL53" s="26"/>
      <c r="AM53" s="27"/>
      <c r="AN53" s="136"/>
      <c r="AO53" s="46" t="s">
        <v>61</v>
      </c>
      <c r="AP53" s="59"/>
      <c r="AQ53" s="59"/>
      <c r="AR53" s="59"/>
      <c r="AS53" s="46">
        <f>IF(OR(D53="o",D53="p",D53="k",D53="w",D53="s",D53=$AS$3,ISBLANK(D53)),1,0)</f>
        <v>0</v>
      </c>
      <c r="AT53" s="66" t="str">
        <f t="shared" si="16"/>
        <v/>
      </c>
      <c r="AU53" s="16"/>
      <c r="AW53" s="30"/>
      <c r="AX53" s="30"/>
      <c r="AY53" s="30"/>
      <c r="AZ53" s="30"/>
      <c r="BA53" s="30"/>
      <c r="BB53" s="30"/>
      <c r="BC53" s="30"/>
      <c r="BL53" s="6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f t="shared" si="21"/>
        <v>46</v>
      </c>
      <c r="B54" s="126" t="s">
        <v>123</v>
      </c>
      <c r="C54" s="52" t="s">
        <v>76</v>
      </c>
      <c r="D54" s="72" t="s">
        <v>86</v>
      </c>
      <c r="E54" s="21">
        <v>1</v>
      </c>
      <c r="F54" s="23">
        <v>1</v>
      </c>
      <c r="G54" s="21">
        <f t="shared" ca="1" si="22"/>
        <v>45</v>
      </c>
      <c r="H54" s="24">
        <v>15</v>
      </c>
      <c r="I54" s="24">
        <f t="shared" ca="1" si="23"/>
        <v>0</v>
      </c>
      <c r="J54" s="24">
        <v>30</v>
      </c>
      <c r="K54" s="24">
        <f ca="1">SUMIF(OFFSET($M$4,0,0,1,$L$2*5),K$4,$M54)*IF($G$2="S",15,1)</f>
        <v>0</v>
      </c>
      <c r="L54" s="24">
        <f t="shared" ca="1" si="20"/>
        <v>0</v>
      </c>
      <c r="M54" s="25"/>
      <c r="N54" s="26"/>
      <c r="O54" s="26"/>
      <c r="P54" s="27"/>
      <c r="Q54" s="51"/>
      <c r="R54" s="25"/>
      <c r="S54" s="26"/>
      <c r="T54" s="26"/>
      <c r="U54" s="27"/>
      <c r="V54" s="51"/>
      <c r="W54" s="25"/>
      <c r="X54" s="26"/>
      <c r="Y54" s="26"/>
      <c r="Z54" s="27"/>
      <c r="AA54" s="51"/>
      <c r="AB54" s="25"/>
      <c r="AC54" s="26"/>
      <c r="AD54" s="26"/>
      <c r="AE54" s="65"/>
      <c r="AF54" s="51"/>
      <c r="AG54" s="165">
        <v>15</v>
      </c>
      <c r="AH54" s="26"/>
      <c r="AI54" s="26">
        <v>30</v>
      </c>
      <c r="AJ54" s="26"/>
      <c r="AK54" s="26"/>
      <c r="AL54" s="26"/>
      <c r="AM54" s="27"/>
      <c r="AN54" s="136"/>
      <c r="AO54" s="46" t="s">
        <v>43</v>
      </c>
      <c r="AP54" s="59"/>
      <c r="AQ54" s="59"/>
      <c r="AR54" s="59"/>
      <c r="AS54" s="46">
        <f>IF(OR(D54="o",D54="p",D54="k",D54="w",D54="s",D54=$AS$3,ISBLANK(D54)),1,0)</f>
        <v>0</v>
      </c>
      <c r="AT54" s="66" t="str">
        <f t="shared" si="16"/>
        <v/>
      </c>
      <c r="AU54" s="16"/>
      <c r="AW54" s="30"/>
      <c r="AX54" s="30"/>
      <c r="AY54" s="30"/>
      <c r="AZ54" s="30"/>
      <c r="BA54" s="30"/>
      <c r="BB54" s="30"/>
      <c r="BC54" s="30"/>
      <c r="BL54" s="6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f t="shared" si="21"/>
        <v>47</v>
      </c>
      <c r="B55" s="125" t="s">
        <v>124</v>
      </c>
      <c r="C55" s="52" t="s">
        <v>76</v>
      </c>
      <c r="D55" s="72" t="s">
        <v>86</v>
      </c>
      <c r="E55" s="23"/>
      <c r="F55" s="23">
        <v>2</v>
      </c>
      <c r="G55" s="21">
        <f t="shared" ca="1" si="22"/>
        <v>30</v>
      </c>
      <c r="H55" s="24">
        <v>15</v>
      </c>
      <c r="I55" s="24">
        <f t="shared" ca="1" si="23"/>
        <v>0</v>
      </c>
      <c r="J55" s="24">
        <v>15</v>
      </c>
      <c r="K55" s="24"/>
      <c r="L55" s="24">
        <f t="shared" ca="1" si="20"/>
        <v>0</v>
      </c>
      <c r="M55" s="25"/>
      <c r="N55" s="26"/>
      <c r="O55" s="26"/>
      <c r="P55" s="27"/>
      <c r="Q55" s="51"/>
      <c r="R55" s="25"/>
      <c r="S55" s="26"/>
      <c r="T55" s="26"/>
      <c r="U55" s="27"/>
      <c r="V55" s="51"/>
      <c r="W55" s="25"/>
      <c r="X55" s="26"/>
      <c r="Y55" s="26"/>
      <c r="Z55" s="27"/>
      <c r="AA55" s="51"/>
      <c r="AB55" s="25"/>
      <c r="AC55" s="26"/>
      <c r="AD55" s="26"/>
      <c r="AE55" s="27"/>
      <c r="AF55" s="51"/>
      <c r="AG55" s="91">
        <v>15</v>
      </c>
      <c r="AH55" s="26"/>
      <c r="AI55" s="26">
        <v>15</v>
      </c>
      <c r="AJ55" s="26"/>
      <c r="AK55" s="26"/>
      <c r="AL55" s="26"/>
      <c r="AM55" s="27"/>
      <c r="AN55" s="136"/>
      <c r="AO55" s="46" t="s">
        <v>61</v>
      </c>
      <c r="AP55" s="59"/>
      <c r="AQ55" s="59"/>
      <c r="AR55" s="59"/>
      <c r="AS55" s="46">
        <f>IF(OR(D55="o",D55="p",D55="k",D55="w",D55="s",D55=$AS$3,ISBLANK(D55)),1,0)</f>
        <v>0</v>
      </c>
      <c r="AT55" s="66" t="str">
        <f t="shared" si="16"/>
        <v/>
      </c>
      <c r="AU55" s="16"/>
      <c r="AW55" s="30"/>
      <c r="AX55" s="30"/>
      <c r="AY55" s="30"/>
      <c r="AZ55" s="30"/>
      <c r="BA55" s="30"/>
      <c r="BB55" s="30"/>
      <c r="BC55" s="30"/>
      <c r="BL55" s="6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f t="shared" si="21"/>
        <v>48</v>
      </c>
      <c r="B56" s="125" t="s">
        <v>125</v>
      </c>
      <c r="C56" s="52" t="s">
        <v>76</v>
      </c>
      <c r="D56" s="72" t="s">
        <v>86</v>
      </c>
      <c r="E56" s="23"/>
      <c r="F56" s="23">
        <v>2</v>
      </c>
      <c r="G56" s="21">
        <f t="shared" ca="1" si="22"/>
        <v>30</v>
      </c>
      <c r="H56" s="24">
        <v>15</v>
      </c>
      <c r="I56" s="24">
        <f t="shared" ca="1" si="23"/>
        <v>0</v>
      </c>
      <c r="J56" s="24">
        <v>15</v>
      </c>
      <c r="K56" s="24"/>
      <c r="L56" s="24">
        <f t="shared" ca="1" si="20"/>
        <v>0</v>
      </c>
      <c r="M56" s="25"/>
      <c r="N56" s="26"/>
      <c r="O56" s="26"/>
      <c r="P56" s="27"/>
      <c r="Q56" s="51"/>
      <c r="R56" s="25"/>
      <c r="S56" s="26"/>
      <c r="T56" s="26"/>
      <c r="U56" s="27"/>
      <c r="V56" s="51"/>
      <c r="W56" s="25"/>
      <c r="X56" s="26"/>
      <c r="Y56" s="26"/>
      <c r="Z56" s="27"/>
      <c r="AA56" s="51"/>
      <c r="AB56" s="25"/>
      <c r="AC56" s="26"/>
      <c r="AD56" s="26"/>
      <c r="AE56" s="27"/>
      <c r="AF56" s="51"/>
      <c r="AG56" s="91">
        <v>15</v>
      </c>
      <c r="AH56" s="26"/>
      <c r="AI56" s="26">
        <v>15</v>
      </c>
      <c r="AJ56" s="26"/>
      <c r="AK56" s="26"/>
      <c r="AL56" s="26"/>
      <c r="AM56" s="27"/>
      <c r="AN56" s="136"/>
      <c r="AO56" s="46" t="s">
        <v>61</v>
      </c>
      <c r="AP56" s="59"/>
      <c r="AQ56" s="59"/>
      <c r="AR56" s="59"/>
      <c r="AS56" s="46">
        <f>IF(OR(D56="o",D56="p",D56="k",D56="w",D56="s",D56=$AS$3,ISBLANK(D56)),1,0)</f>
        <v>0</v>
      </c>
      <c r="AT56" s="66" t="str">
        <f t="shared" si="16"/>
        <v/>
      </c>
      <c r="AU56" s="16"/>
      <c r="AW56" s="30"/>
      <c r="AX56" s="30"/>
      <c r="AY56" s="30"/>
      <c r="AZ56" s="30"/>
      <c r="BA56" s="30"/>
      <c r="BB56" s="30"/>
      <c r="BC56" s="30"/>
      <c r="BL56" s="6"/>
      <c r="BM56" s="30"/>
      <c r="BN56" s="30"/>
      <c r="BO56" s="30"/>
      <c r="BP56" s="30"/>
      <c r="BQ56" s="30"/>
      <c r="BR56" s="30"/>
      <c r="BS56" s="30"/>
    </row>
    <row r="57" spans="1:71" x14ac:dyDescent="0.2">
      <c r="A57" s="21">
        <f t="shared" si="21"/>
        <v>49</v>
      </c>
      <c r="B57" s="119" t="s">
        <v>126</v>
      </c>
      <c r="C57" s="52" t="s">
        <v>76</v>
      </c>
      <c r="D57" s="72" t="s">
        <v>86</v>
      </c>
      <c r="E57" s="23">
        <v>1</v>
      </c>
      <c r="F57" s="23">
        <v>1</v>
      </c>
      <c r="G57" s="21">
        <f t="shared" si="22"/>
        <v>60</v>
      </c>
      <c r="H57" s="24">
        <v>30</v>
      </c>
      <c r="I57" s="24"/>
      <c r="J57" s="24">
        <v>30</v>
      </c>
      <c r="K57" s="24"/>
      <c r="L57" s="24"/>
      <c r="M57" s="25"/>
      <c r="N57" s="26"/>
      <c r="O57" s="26"/>
      <c r="P57" s="27"/>
      <c r="Q57" s="51"/>
      <c r="R57" s="25"/>
      <c r="S57" s="26"/>
      <c r="T57" s="26"/>
      <c r="U57" s="27"/>
      <c r="V57" s="51"/>
      <c r="W57" s="25"/>
      <c r="X57" s="26"/>
      <c r="Y57" s="26"/>
      <c r="Z57" s="27"/>
      <c r="AA57" s="51"/>
      <c r="AB57" s="25"/>
      <c r="AC57" s="26"/>
      <c r="AD57" s="26"/>
      <c r="AE57" s="27"/>
      <c r="AF57" s="51"/>
      <c r="AG57" s="166"/>
      <c r="AH57" s="26"/>
      <c r="AI57" s="26"/>
      <c r="AJ57" s="26"/>
      <c r="AK57" s="26">
        <v>30</v>
      </c>
      <c r="AL57" s="26"/>
      <c r="AM57" s="27"/>
      <c r="AN57" s="136"/>
      <c r="AO57" s="59"/>
      <c r="AP57" s="59"/>
      <c r="AQ57" s="59"/>
      <c r="AR57" s="59"/>
      <c r="AS57" s="46">
        <f>IF(OR(D57="o",D57="p",D57="k",D57="w",D57="s",D57=$AS$3,ISBLANK(D57)),1,0)</f>
        <v>0</v>
      </c>
      <c r="AT57" s="66"/>
      <c r="AU57" s="16"/>
      <c r="AW57" s="30"/>
      <c r="AX57" s="30"/>
      <c r="AY57" s="30"/>
      <c r="AZ57" s="30"/>
      <c r="BA57" s="30"/>
      <c r="BB57" s="30"/>
      <c r="BC57" s="30"/>
      <c r="BL57" s="6"/>
      <c r="BM57" s="30"/>
      <c r="BN57" s="30"/>
      <c r="BO57" s="30"/>
      <c r="BP57" s="30"/>
      <c r="BQ57" s="30"/>
      <c r="BR57" s="30"/>
      <c r="BS57" s="108"/>
    </row>
    <row r="58" spans="1:71" x14ac:dyDescent="0.2">
      <c r="A58" s="21">
        <f t="shared" si="21"/>
        <v>50</v>
      </c>
      <c r="B58" s="119" t="s">
        <v>127</v>
      </c>
      <c r="C58" s="52" t="s">
        <v>76</v>
      </c>
      <c r="D58" s="72" t="s">
        <v>86</v>
      </c>
      <c r="E58" s="23">
        <v>1</v>
      </c>
      <c r="F58" s="23">
        <v>1</v>
      </c>
      <c r="G58" s="21">
        <f t="shared" si="22"/>
        <v>60</v>
      </c>
      <c r="H58" s="24">
        <v>30</v>
      </c>
      <c r="I58" s="24"/>
      <c r="J58" s="24">
        <v>30</v>
      </c>
      <c r="K58" s="24"/>
      <c r="L58" s="24"/>
      <c r="M58" s="25"/>
      <c r="N58" s="26"/>
      <c r="O58" s="26"/>
      <c r="P58" s="27"/>
      <c r="Q58" s="51"/>
      <c r="R58" s="25"/>
      <c r="S58" s="26"/>
      <c r="T58" s="26"/>
      <c r="U58" s="27"/>
      <c r="V58" s="51"/>
      <c r="W58" s="25"/>
      <c r="X58" s="26"/>
      <c r="Y58" s="26"/>
      <c r="Z58" s="27"/>
      <c r="AA58" s="51"/>
      <c r="AB58" s="25"/>
      <c r="AC58" s="26"/>
      <c r="AD58" s="26"/>
      <c r="AE58" s="27"/>
      <c r="AF58" s="51"/>
      <c r="AG58" s="166"/>
      <c r="AH58" s="26"/>
      <c r="AI58" s="26"/>
      <c r="AJ58" s="26"/>
      <c r="AK58" s="26">
        <v>30</v>
      </c>
      <c r="AL58" s="26"/>
      <c r="AM58" s="27"/>
      <c r="AN58" s="136"/>
      <c r="AO58" s="59"/>
      <c r="AP58" s="59"/>
      <c r="AQ58" s="59"/>
      <c r="AR58" s="59"/>
      <c r="AS58" s="46">
        <f>IF(OR(D58="o",D58="p",D58="k",D58="w",D58="s",D58=$AS$3,ISBLANK(D58)),1,0)</f>
        <v>0</v>
      </c>
      <c r="AT58" s="66"/>
      <c r="AU58" s="16"/>
      <c r="AW58" s="30"/>
      <c r="AX58" s="30"/>
      <c r="AY58" s="30"/>
      <c r="AZ58" s="30"/>
      <c r="BA58" s="30"/>
      <c r="BB58" s="30"/>
      <c r="BC58" s="30"/>
      <c r="BL58" s="6"/>
      <c r="BM58" s="30"/>
      <c r="BN58" s="30"/>
      <c r="BO58" s="30"/>
      <c r="BP58" s="30"/>
      <c r="BQ58" s="30"/>
      <c r="BR58" s="30"/>
      <c r="BS58" s="108"/>
    </row>
    <row r="59" spans="1:71" x14ac:dyDescent="0.2">
      <c r="A59" s="21">
        <f t="shared" si="21"/>
        <v>51</v>
      </c>
      <c r="B59" s="119" t="s">
        <v>19</v>
      </c>
      <c r="C59" s="52" t="s">
        <v>76</v>
      </c>
      <c r="D59" s="72" t="s">
        <v>86</v>
      </c>
      <c r="E59" s="23">
        <v>0</v>
      </c>
      <c r="F59" s="23">
        <f>COUNTIF(M59:AR59,"&gt;0")-E59</f>
        <v>1</v>
      </c>
      <c r="G59" s="21">
        <f t="shared" ca="1" si="22"/>
        <v>60</v>
      </c>
      <c r="H59" s="24">
        <f t="shared" ref="H59:J60" ca="1" si="24">SUMIF(OFFSET($M$4,0,0,1,$L$2*5),H$4,$M59)*IF($G$2="S",15,1)</f>
        <v>0</v>
      </c>
      <c r="I59" s="24">
        <f t="shared" ca="1" si="24"/>
        <v>0</v>
      </c>
      <c r="J59" s="24">
        <f t="shared" ca="1" si="24"/>
        <v>0</v>
      </c>
      <c r="K59" s="24">
        <v>60</v>
      </c>
      <c r="L59" s="24">
        <f ca="1">SUMIF(OFFSET($M$4,0,0,1,$L$2*5),L$4,$M59)*IF($G$2="S",15,1)</f>
        <v>0</v>
      </c>
      <c r="M59" s="25"/>
      <c r="N59" s="26"/>
      <c r="O59" s="26"/>
      <c r="P59" s="27"/>
      <c r="Q59" s="51"/>
      <c r="R59" s="25"/>
      <c r="S59" s="26"/>
      <c r="T59" s="26"/>
      <c r="U59" s="27"/>
      <c r="V59" s="51"/>
      <c r="W59" s="25"/>
      <c r="X59" s="26"/>
      <c r="Y59" s="26"/>
      <c r="Z59" s="27"/>
      <c r="AA59" s="51"/>
      <c r="AB59" s="25"/>
      <c r="AC59" s="26"/>
      <c r="AD59" s="26"/>
      <c r="AE59" s="27"/>
      <c r="AF59" s="51"/>
      <c r="AG59" s="25"/>
      <c r="AH59" s="26"/>
      <c r="AI59" s="26"/>
      <c r="AJ59" s="26"/>
      <c r="AK59" s="26"/>
      <c r="AL59" s="26">
        <v>30</v>
      </c>
      <c r="AM59" s="168"/>
      <c r="AN59" s="136"/>
      <c r="AO59" s="59"/>
      <c r="AP59" s="59"/>
      <c r="AQ59" s="59"/>
      <c r="AR59" s="59"/>
      <c r="AS59" s="46">
        <f>IF(OR(D59="o",D59="p",D59="k",D59="w",D59="s",D59=$AS$3,ISBLANK(D59)),1,0)</f>
        <v>0</v>
      </c>
      <c r="AT59" s="66" t="str">
        <f>TRIM(CONCATENATE(IF(AND(LEN(AW59)&gt;0,AW59&gt;0),TEXT(AW$4,"#0"),""),IF(AND(LEN(AX59)&gt;0,AX59&gt;0),CONCATENATE("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",TEXT(BA$4,"#0")),""),IF(AND(LEN(BB59)&gt;0,BB59&gt;0),CONCATENATE(" ",TEXT(BB$4,"#0")),""),IF(AND(LEN(BC59)&gt;0,BC59&gt;0),CONCATENATE(" ",TEXT(BC$4,"#0")),"")))</f>
        <v/>
      </c>
      <c r="AU59" s="16"/>
      <c r="AW59" s="30"/>
      <c r="AX59" s="30"/>
      <c r="AY59" s="30"/>
      <c r="AZ59" s="30"/>
      <c r="BA59" s="30"/>
      <c r="BB59" s="30"/>
      <c r="BC59" s="30"/>
      <c r="BL59" s="6"/>
      <c r="BM59" s="30"/>
      <c r="BN59" s="30"/>
      <c r="BO59" s="30"/>
      <c r="BP59" s="30"/>
      <c r="BQ59" s="30"/>
      <c r="BR59" s="30"/>
    </row>
    <row r="60" spans="1:71" ht="13.5" thickBot="1" x14ac:dyDescent="0.25">
      <c r="A60" s="21">
        <f>A59+1</f>
        <v>52</v>
      </c>
      <c r="B60" s="127" t="s">
        <v>20</v>
      </c>
      <c r="C60" s="110" t="s">
        <v>76</v>
      </c>
      <c r="D60" s="72" t="s">
        <v>86</v>
      </c>
      <c r="E60" s="111"/>
      <c r="F60" s="111">
        <v>1</v>
      </c>
      <c r="G60" s="74">
        <v>150</v>
      </c>
      <c r="H60" s="112">
        <f t="shared" ca="1" si="24"/>
        <v>0</v>
      </c>
      <c r="I60" s="112">
        <f t="shared" ca="1" si="24"/>
        <v>0</v>
      </c>
      <c r="J60" s="112">
        <f t="shared" ca="1" si="24"/>
        <v>0</v>
      </c>
      <c r="K60" s="112">
        <f ca="1">SUMIF(OFFSET($M$4,0,0,1,$L$2*5),K$4,$M60)*IF($G$2="S",15,1)</f>
        <v>0</v>
      </c>
      <c r="L60" s="112">
        <v>150</v>
      </c>
      <c r="M60" s="25"/>
      <c r="N60" s="26"/>
      <c r="O60" s="26"/>
      <c r="P60" s="27"/>
      <c r="Q60" s="51"/>
      <c r="R60" s="25"/>
      <c r="S60" s="26"/>
      <c r="T60" s="26"/>
      <c r="U60" s="27"/>
      <c r="V60" s="51"/>
      <c r="W60" s="25"/>
      <c r="X60" s="26"/>
      <c r="Y60" s="26"/>
      <c r="Z60" s="27"/>
      <c r="AA60" s="51"/>
      <c r="AB60" s="25"/>
      <c r="AC60" s="26"/>
      <c r="AD60" s="26"/>
      <c r="AE60" s="27"/>
      <c r="AF60" s="51"/>
      <c r="AG60" s="25"/>
      <c r="AH60" s="26"/>
      <c r="AI60" s="26"/>
      <c r="AJ60" s="26"/>
      <c r="AK60" s="26"/>
      <c r="AL60" s="167"/>
      <c r="AM60" s="169">
        <v>150</v>
      </c>
      <c r="AN60" s="136"/>
      <c r="AO60" s="59"/>
      <c r="AP60" s="59"/>
      <c r="AQ60" s="59"/>
      <c r="AR60" s="59"/>
      <c r="AS60" s="46">
        <f>IF(OR(D60="o",D60="p",D60="k",D60="w",D60="s",D60=$AS$3,ISBLANK(D60)),1,0)</f>
        <v>0</v>
      </c>
      <c r="AT60" s="69" t="str">
        <f>TRIM(CONCATENATE(IF(AND(LEN(AW60)&gt;0,AW60&gt;0),TEXT(AW$4,"#0"),""),IF(AND(LEN(AX60)&gt;0,AX60&gt;0),CONCATENATE(" ",TEXT(AX$4,"#0")),""),IF(AND(LEN(AY60)&gt;0,AY60&gt;0),CONCATENATE(" ",TEXT(AY$4,"#0")),""),IF(AND(LEN(AZ60)&gt;0,AZ60&gt;0),CONCATENATE(" ",TEXT(AZ$4,"#0")),""),IF(AND(LEN(BA60)&gt;0,BA60&gt;0),CONCATENATE(" ",TEXT(BA$4,"#0")),""),IF(AND(LEN(BB60)&gt;0,BB60&gt;0),CONCATENATE(" ",TEXT(BB$4,"#0")),""),IF(AND(LEN(BC60)&gt;0,BC60&gt;0),CONCATENATE(" ",TEXT(BC$4,"#0")),"")))</f>
        <v/>
      </c>
      <c r="AU60" s="16"/>
      <c r="AW60" s="30"/>
      <c r="AX60" s="30"/>
      <c r="AY60" s="30"/>
      <c r="AZ60" s="30"/>
      <c r="BA60" s="30"/>
      <c r="BB60" s="30"/>
      <c r="BC60" s="30"/>
      <c r="BD60" s="7"/>
      <c r="BL60" s="6"/>
      <c r="BM60" s="30"/>
      <c r="BN60" s="30"/>
      <c r="BO60" s="30"/>
      <c r="BP60" s="30"/>
      <c r="BQ60" s="30"/>
      <c r="BR60" s="30"/>
    </row>
    <row r="61" spans="1:71" ht="13.5" thickBot="1" x14ac:dyDescent="0.25">
      <c r="A61" s="17"/>
      <c r="B61" s="158" t="s">
        <v>21</v>
      </c>
      <c r="C61" s="3"/>
      <c r="D61" s="3"/>
      <c r="E61" s="33">
        <f t="shared" ref="E61:AM61" si="25">E5+E16+E29+E48</f>
        <v>18</v>
      </c>
      <c r="F61" s="33">
        <f t="shared" si="25"/>
        <v>73</v>
      </c>
      <c r="G61" s="33">
        <f t="shared" ca="1" si="25"/>
        <v>2175</v>
      </c>
      <c r="H61" s="33">
        <f t="shared" ca="1" si="25"/>
        <v>810</v>
      </c>
      <c r="I61" s="33">
        <f t="shared" ca="1" si="25"/>
        <v>60</v>
      </c>
      <c r="J61" s="33">
        <f t="shared" ca="1" si="25"/>
        <v>795</v>
      </c>
      <c r="K61" s="33">
        <f t="shared" ca="1" si="25"/>
        <v>360</v>
      </c>
      <c r="L61" s="33">
        <f t="shared" ca="1" si="25"/>
        <v>150</v>
      </c>
      <c r="M61" s="33">
        <f t="shared" si="25"/>
        <v>195</v>
      </c>
      <c r="N61" s="33">
        <f t="shared" si="25"/>
        <v>15</v>
      </c>
      <c r="O61" s="33">
        <f t="shared" si="25"/>
        <v>45</v>
      </c>
      <c r="P61" s="33">
        <f t="shared" si="25"/>
        <v>120</v>
      </c>
      <c r="Q61" s="33">
        <f t="shared" si="25"/>
        <v>0</v>
      </c>
      <c r="R61" s="33">
        <f t="shared" si="25"/>
        <v>135</v>
      </c>
      <c r="S61" s="33">
        <f t="shared" si="25"/>
        <v>15</v>
      </c>
      <c r="T61" s="33">
        <f t="shared" si="25"/>
        <v>120</v>
      </c>
      <c r="U61" s="33">
        <f t="shared" si="25"/>
        <v>75</v>
      </c>
      <c r="V61" s="33">
        <f t="shared" si="25"/>
        <v>0</v>
      </c>
      <c r="W61" s="33">
        <f t="shared" si="25"/>
        <v>165</v>
      </c>
      <c r="X61" s="33">
        <f t="shared" si="25"/>
        <v>0</v>
      </c>
      <c r="Y61" s="33">
        <f t="shared" si="25"/>
        <v>180</v>
      </c>
      <c r="Z61" s="33">
        <f t="shared" si="25"/>
        <v>75</v>
      </c>
      <c r="AA61" s="33">
        <f t="shared" si="25"/>
        <v>0</v>
      </c>
      <c r="AB61" s="33">
        <f t="shared" si="25"/>
        <v>90</v>
      </c>
      <c r="AC61" s="33">
        <f t="shared" si="25"/>
        <v>15</v>
      </c>
      <c r="AD61" s="33">
        <f t="shared" si="25"/>
        <v>225</v>
      </c>
      <c r="AE61" s="33">
        <f t="shared" si="25"/>
        <v>0</v>
      </c>
      <c r="AF61" s="33">
        <f t="shared" si="25"/>
        <v>0</v>
      </c>
      <c r="AG61" s="33">
        <f t="shared" si="25"/>
        <v>165</v>
      </c>
      <c r="AH61" s="33">
        <f t="shared" si="25"/>
        <v>0</v>
      </c>
      <c r="AI61" s="33">
        <f t="shared" si="25"/>
        <v>165</v>
      </c>
      <c r="AJ61" s="33">
        <f t="shared" si="25"/>
        <v>0</v>
      </c>
      <c r="AK61" s="33">
        <f t="shared" si="25"/>
        <v>60</v>
      </c>
      <c r="AL61" s="33">
        <f t="shared" si="25"/>
        <v>30</v>
      </c>
      <c r="AM61" s="33">
        <f t="shared" si="25"/>
        <v>150</v>
      </c>
      <c r="AN61" s="136"/>
      <c r="AO61" s="59"/>
      <c r="AP61" s="59"/>
      <c r="AQ61" s="59"/>
      <c r="AR61" s="59"/>
      <c r="AS61" s="46"/>
      <c r="AU61" s="82" t="s">
        <v>21</v>
      </c>
      <c r="AV61" s="102"/>
      <c r="AW61" s="1"/>
      <c r="AX61" s="8"/>
      <c r="AY61" s="8"/>
      <c r="AZ61" s="8"/>
      <c r="BA61" s="8"/>
      <c r="BB61" s="8"/>
      <c r="BC61" s="30"/>
      <c r="BD61" s="8"/>
      <c r="BM61" s="108"/>
      <c r="BN61" s="108"/>
      <c r="BO61" s="108"/>
      <c r="BP61" s="108"/>
      <c r="BQ61" s="108"/>
      <c r="BR61" s="108"/>
    </row>
    <row r="62" spans="1:71" ht="13.5" thickBot="1" x14ac:dyDescent="0.25">
      <c r="B62" s="124" t="s">
        <v>82</v>
      </c>
      <c r="C62" s="43"/>
      <c r="D62" s="43"/>
      <c r="E62" s="40"/>
      <c r="F62" s="40"/>
      <c r="G62" s="1"/>
      <c r="H62" s="213" t="s">
        <v>103</v>
      </c>
      <c r="I62" s="214"/>
      <c r="J62" s="214"/>
      <c r="K62" s="214"/>
      <c r="L62" s="215"/>
      <c r="M62" s="195">
        <f>M61+N61+O61+P61</f>
        <v>375</v>
      </c>
      <c r="N62" s="196"/>
      <c r="O62" s="196"/>
      <c r="P62" s="196"/>
      <c r="Q62" s="197"/>
      <c r="R62" s="195">
        <f>R61+S61+T61+U61</f>
        <v>345</v>
      </c>
      <c r="S62" s="196"/>
      <c r="T62" s="196"/>
      <c r="U62" s="196"/>
      <c r="V62" s="197"/>
      <c r="W62" s="195">
        <f>W61+X61+Y61+Z61</f>
        <v>420</v>
      </c>
      <c r="X62" s="196"/>
      <c r="Y62" s="196"/>
      <c r="Z62" s="196"/>
      <c r="AA62" s="197"/>
      <c r="AB62" s="195">
        <f>AB61+AC61+AD61+AE61</f>
        <v>330</v>
      </c>
      <c r="AC62" s="196"/>
      <c r="AD62" s="196"/>
      <c r="AE62" s="196"/>
      <c r="AF62" s="197"/>
      <c r="AG62" s="195" t="e">
        <f>AG61+AH61+AI61+#REF!</f>
        <v>#REF!</v>
      </c>
      <c r="AH62" s="196"/>
      <c r="AI62" s="196"/>
      <c r="AJ62" s="196"/>
      <c r="AK62" s="196"/>
      <c r="AL62" s="196"/>
      <c r="AM62" s="197"/>
      <c r="AN62" s="136"/>
      <c r="AO62" s="59"/>
      <c r="AP62" s="59"/>
      <c r="AQ62" s="59"/>
      <c r="AR62" s="59"/>
      <c r="AS62" s="46"/>
      <c r="AU62" s="83" t="s">
        <v>39</v>
      </c>
      <c r="BC62" s="30"/>
      <c r="BD62" s="7"/>
    </row>
    <row r="63" spans="1:71" ht="13.5" thickBot="1" x14ac:dyDescent="0.25">
      <c r="B63" s="122" t="s">
        <v>83</v>
      </c>
      <c r="C63" s="43" t="s">
        <v>40</v>
      </c>
      <c r="D63" s="44">
        <f>D87</f>
        <v>0</v>
      </c>
      <c r="E63" s="201">
        <f>D83</f>
        <v>0</v>
      </c>
      <c r="F63" s="201"/>
      <c r="G63" s="39"/>
      <c r="H63" s="209" t="s">
        <v>22</v>
      </c>
      <c r="I63" s="210"/>
      <c r="J63" s="17" t="s">
        <v>23</v>
      </c>
      <c r="K63" s="10"/>
      <c r="L63" s="11"/>
      <c r="M63" s="198">
        <v>3</v>
      </c>
      <c r="N63" s="199"/>
      <c r="O63" s="199"/>
      <c r="P63" s="199"/>
      <c r="Q63" s="200"/>
      <c r="R63" s="198">
        <v>2</v>
      </c>
      <c r="S63" s="199"/>
      <c r="T63" s="199"/>
      <c r="U63" s="199"/>
      <c r="V63" s="200"/>
      <c r="W63" s="198">
        <v>3</v>
      </c>
      <c r="X63" s="199"/>
      <c r="Y63" s="199"/>
      <c r="Z63" s="199"/>
      <c r="AA63" s="200"/>
      <c r="AB63" s="198">
        <v>4</v>
      </c>
      <c r="AC63" s="199"/>
      <c r="AD63" s="199"/>
      <c r="AE63" s="199"/>
      <c r="AF63" s="200"/>
      <c r="AG63" s="198">
        <v>4</v>
      </c>
      <c r="AH63" s="199"/>
      <c r="AI63" s="199"/>
      <c r="AJ63" s="199"/>
      <c r="AK63" s="199"/>
      <c r="AL63" s="199"/>
      <c r="AM63" s="200"/>
      <c r="AN63" s="136"/>
      <c r="AO63" s="59"/>
      <c r="AP63" s="59"/>
      <c r="AQ63" s="59"/>
      <c r="AR63" s="59"/>
      <c r="AS63" s="46"/>
      <c r="AU63" s="19" t="s">
        <v>21</v>
      </c>
      <c r="AV63" s="102"/>
      <c r="BC63" s="30"/>
    </row>
    <row r="64" spans="1:71" ht="13.5" thickBot="1" x14ac:dyDescent="0.25">
      <c r="B64" s="122" t="s">
        <v>84</v>
      </c>
      <c r="C64" s="43" t="s">
        <v>41</v>
      </c>
      <c r="D64" s="44">
        <f>D88</f>
        <v>0</v>
      </c>
      <c r="E64" s="201">
        <f>D84</f>
        <v>0</v>
      </c>
      <c r="F64" s="201"/>
      <c r="G64" s="39"/>
      <c r="H64" s="211"/>
      <c r="I64" s="212"/>
      <c r="J64" s="35" t="s">
        <v>24</v>
      </c>
      <c r="K64" s="34"/>
      <c r="L64" s="36"/>
      <c r="M64" s="195">
        <v>15</v>
      </c>
      <c r="N64" s="196"/>
      <c r="O64" s="196"/>
      <c r="P64" s="196"/>
      <c r="Q64" s="197"/>
      <c r="R64" s="195">
        <v>17</v>
      </c>
      <c r="S64" s="196"/>
      <c r="T64" s="196"/>
      <c r="U64" s="196"/>
      <c r="V64" s="197"/>
      <c r="W64" s="195">
        <v>16</v>
      </c>
      <c r="X64" s="196"/>
      <c r="Y64" s="196"/>
      <c r="Z64" s="196"/>
      <c r="AA64" s="197"/>
      <c r="AB64" s="195">
        <v>10</v>
      </c>
      <c r="AC64" s="196"/>
      <c r="AD64" s="196"/>
      <c r="AE64" s="196"/>
      <c r="AF64" s="197"/>
      <c r="AG64" s="195">
        <v>14</v>
      </c>
      <c r="AH64" s="196"/>
      <c r="AI64" s="196"/>
      <c r="AJ64" s="196"/>
      <c r="AK64" s="196"/>
      <c r="AL64" s="196"/>
      <c r="AM64" s="197"/>
      <c r="AN64" s="136"/>
      <c r="AO64" s="59"/>
      <c r="AP64" s="59"/>
      <c r="AQ64" s="59"/>
      <c r="AR64" s="59"/>
      <c r="AS64" s="46"/>
      <c r="AU64" s="83" t="s">
        <v>38</v>
      </c>
      <c r="AW64" s="9"/>
      <c r="AX64" s="9"/>
      <c r="AY64" s="9"/>
      <c r="AZ64" s="9"/>
      <c r="BA64" s="9"/>
      <c r="BB64" s="9"/>
      <c r="BC64" s="30"/>
    </row>
    <row r="65" spans="1:71" x14ac:dyDescent="0.2">
      <c r="B65" s="122" t="s">
        <v>85</v>
      </c>
      <c r="C65" s="45"/>
      <c r="D65" s="45"/>
      <c r="E65" s="46"/>
      <c r="F65" s="46"/>
      <c r="G65" s="1"/>
      <c r="H65" s="37"/>
      <c r="I65" s="37"/>
      <c r="J65" s="16"/>
      <c r="K65" s="1"/>
      <c r="L65" s="38"/>
      <c r="M65" s="38"/>
      <c r="N65" s="1"/>
      <c r="O65" s="1"/>
      <c r="P65" s="1"/>
      <c r="Q65" s="38"/>
      <c r="R65" s="1"/>
      <c r="S65" s="1"/>
      <c r="T65" s="1"/>
      <c r="U65" s="1"/>
      <c r="V65" s="38"/>
      <c r="W65" s="1"/>
      <c r="X65" s="1"/>
      <c r="Y65" s="1"/>
      <c r="Z65" s="1"/>
      <c r="AA65" s="38"/>
      <c r="AB65" s="1"/>
      <c r="AC65" s="1"/>
      <c r="AD65" s="1"/>
      <c r="AE65" s="1"/>
      <c r="AF65" s="38"/>
      <c r="AG65" s="1"/>
      <c r="AH65" s="1"/>
      <c r="AI65" s="1"/>
      <c r="AJ65" s="1"/>
      <c r="AK65" s="1"/>
      <c r="AL65" s="1"/>
      <c r="AM65" s="38"/>
      <c r="AN65" s="136"/>
    </row>
    <row r="66" spans="1:71" s="22" customFormat="1" x14ac:dyDescent="0.2">
      <c r="A66" s="1"/>
      <c r="C66" s="2"/>
      <c r="D66" s="2"/>
      <c r="E66" s="2"/>
      <c r="F66" s="2"/>
      <c r="G66" s="2"/>
      <c r="H66" s="8"/>
      <c r="I66" s="8"/>
      <c r="J66" s="9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136"/>
      <c r="AO66" s="43"/>
      <c r="AP66" s="43"/>
      <c r="AQ66" s="43"/>
      <c r="AR66" s="43"/>
      <c r="AS66" s="45"/>
      <c r="AT66" s="2"/>
      <c r="AU66" s="2"/>
      <c r="AV66" s="10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103"/>
    </row>
    <row r="67" spans="1:71" s="22" customFormat="1" ht="12.75" customHeight="1" x14ac:dyDescent="0.2">
      <c r="A67" s="193" t="s">
        <v>101</v>
      </c>
      <c r="B67" s="194"/>
      <c r="C67" s="9"/>
      <c r="D67" s="16"/>
      <c r="E67" s="9"/>
      <c r="F67" s="2"/>
      <c r="G67" s="2"/>
      <c r="H67" s="16" t="s">
        <v>91</v>
      </c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202" t="s">
        <v>99</v>
      </c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1" t="s">
        <v>11</v>
      </c>
      <c r="AI67" s="171" t="s">
        <v>44</v>
      </c>
      <c r="AJ67" s="171" t="s">
        <v>100</v>
      </c>
      <c r="AK67" s="172"/>
      <c r="AL67" s="172"/>
      <c r="AM67" s="30"/>
      <c r="AN67" s="136"/>
      <c r="AO67" s="43"/>
      <c r="AP67" s="43"/>
      <c r="AQ67" s="43"/>
      <c r="AR67" s="43"/>
      <c r="AS67" s="45"/>
      <c r="AT67" s="2"/>
      <c r="AU67" s="2"/>
      <c r="AV67" s="10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4"/>
    </row>
    <row r="68" spans="1:71" s="22" customFormat="1" x14ac:dyDescent="0.2">
      <c r="A68" s="1">
        <v>1</v>
      </c>
      <c r="B68" s="1" t="s">
        <v>88</v>
      </c>
      <c r="C68" s="9"/>
      <c r="D68" s="9"/>
      <c r="E68" s="9"/>
      <c r="F68" s="2"/>
      <c r="G68" s="2"/>
      <c r="H68" s="1"/>
      <c r="I68" s="1" t="s">
        <v>114</v>
      </c>
      <c r="J68"/>
      <c r="K68"/>
      <c r="L68"/>
      <c r="M68"/>
      <c r="N68"/>
      <c r="O68"/>
      <c r="P68"/>
      <c r="Q68"/>
      <c r="R68"/>
      <c r="S68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1"/>
      <c r="AI68" s="171"/>
      <c r="AJ68" s="171"/>
      <c r="AK68" s="172"/>
      <c r="AL68" s="172"/>
      <c r="AM68" s="162"/>
      <c r="AN68" s="136"/>
      <c r="AO68" s="43"/>
      <c r="AP68" s="43"/>
      <c r="AQ68" s="43"/>
      <c r="AR68" s="43"/>
      <c r="AS68" s="45"/>
      <c r="AT68" s="2"/>
      <c r="AU68" s="2"/>
      <c r="AV68" s="9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03"/>
    </row>
    <row r="69" spans="1:71" s="22" customFormat="1" ht="12.75" customHeight="1" x14ac:dyDescent="0.2">
      <c r="A69" s="1">
        <v>2</v>
      </c>
      <c r="B69" s="1" t="s">
        <v>128</v>
      </c>
      <c r="C69" s="2"/>
      <c r="D69" s="2"/>
      <c r="E69" s="2"/>
      <c r="F69" s="2"/>
      <c r="G69" s="133"/>
      <c r="H69" s="1"/>
      <c r="I69" s="1" t="s">
        <v>92</v>
      </c>
      <c r="J69"/>
      <c r="K69"/>
      <c r="L69"/>
      <c r="M69"/>
      <c r="N69"/>
      <c r="O69"/>
      <c r="P69"/>
      <c r="Q69"/>
      <c r="R69"/>
      <c r="S69"/>
      <c r="T69" s="225" t="s">
        <v>109</v>
      </c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226"/>
      <c r="AI69" s="171">
        <v>60</v>
      </c>
      <c r="AJ69" s="171">
        <v>2</v>
      </c>
      <c r="AK69" s="172"/>
      <c r="AL69" s="172"/>
      <c r="AM69" s="30"/>
      <c r="AN69" s="136"/>
      <c r="AO69" s="43"/>
      <c r="AP69" s="43"/>
      <c r="AQ69" s="43"/>
      <c r="AR69" s="43"/>
      <c r="AS69" s="45"/>
      <c r="AT69" s="2"/>
      <c r="AU69" s="2"/>
      <c r="AV69" s="103"/>
      <c r="AW69" s="16"/>
      <c r="AX69" s="16"/>
      <c r="AY69" s="16"/>
      <c r="AZ69" s="16"/>
      <c r="BA69" s="16"/>
      <c r="BB69" s="16"/>
      <c r="BC69" s="16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/>
    </row>
    <row r="70" spans="1:71" s="22" customFormat="1" ht="12.75" customHeight="1" x14ac:dyDescent="0.2">
      <c r="A70" s="103">
        <v>3</v>
      </c>
      <c r="B70" s="1" t="s">
        <v>89</v>
      </c>
      <c r="C70" s="103"/>
      <c r="D70" s="103"/>
      <c r="E70" s="103"/>
      <c r="F70" s="103"/>
      <c r="G70" s="135"/>
      <c r="H70" s="103"/>
      <c r="I70" s="1" t="s">
        <v>93</v>
      </c>
      <c r="J70"/>
      <c r="K70"/>
      <c r="L70"/>
      <c r="M70"/>
      <c r="N70"/>
      <c r="O70"/>
      <c r="P70"/>
      <c r="Q70"/>
      <c r="R70"/>
      <c r="S70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30"/>
      <c r="AN70" s="136"/>
      <c r="AO70" s="136"/>
      <c r="AP70" s="136"/>
      <c r="AQ70" s="136"/>
      <c r="AR70" s="136"/>
      <c r="AS70" s="107"/>
      <c r="AT70" s="103"/>
      <c r="AU70" s="103"/>
      <c r="AV70" s="103"/>
      <c r="AW70" s="16"/>
      <c r="AX70" s="16"/>
      <c r="AY70" s="16"/>
      <c r="AZ70" s="16"/>
      <c r="BA70" s="16"/>
      <c r="BB70" s="16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/>
    </row>
    <row r="71" spans="1:71" s="22" customFormat="1" ht="12.75" customHeight="1" x14ac:dyDescent="0.2">
      <c r="A71" s="1">
        <v>4</v>
      </c>
      <c r="B71" s="1" t="s">
        <v>90</v>
      </c>
      <c r="C71" s="134"/>
      <c r="D71" s="104"/>
      <c r="E71" s="104"/>
      <c r="F71" s="104"/>
      <c r="G71" s="104"/>
      <c r="H71" s="1"/>
      <c r="I71" s="1" t="s">
        <v>112</v>
      </c>
      <c r="J71"/>
      <c r="K71"/>
      <c r="L71"/>
      <c r="M71"/>
      <c r="N71"/>
      <c r="O71"/>
      <c r="P71"/>
      <c r="Q71"/>
      <c r="R71"/>
      <c r="S71"/>
      <c r="T71" s="225" t="s">
        <v>102</v>
      </c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4">
        <v>15</v>
      </c>
      <c r="AI71" s="174">
        <v>15</v>
      </c>
      <c r="AJ71" s="174">
        <v>2</v>
      </c>
      <c r="AK71" s="175"/>
      <c r="AL71" s="175"/>
      <c r="AM71" s="162"/>
      <c r="AN71" s="136"/>
      <c r="AO71" s="136"/>
      <c r="AP71" s="136"/>
      <c r="AQ71" s="136"/>
      <c r="AR71" s="136"/>
      <c r="AS71" s="107"/>
      <c r="AT71" s="104"/>
      <c r="AU71" s="104"/>
      <c r="AW71" s="104"/>
      <c r="AX71" s="104"/>
      <c r="AY71" s="104"/>
      <c r="AZ71" s="104"/>
      <c r="BA71" s="104"/>
      <c r="BB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/>
    </row>
    <row r="72" spans="1:71" s="22" customFormat="1" x14ac:dyDescent="0.2">
      <c r="A72" s="104"/>
      <c r="B72" s="16" t="s">
        <v>129</v>
      </c>
      <c r="C72" s="104"/>
      <c r="D72" s="104"/>
      <c r="E72" s="104"/>
      <c r="F72" s="104"/>
      <c r="G72" s="104"/>
      <c r="H72" s="104"/>
      <c r="I72" s="1" t="s">
        <v>96</v>
      </c>
      <c r="J72"/>
      <c r="K72"/>
      <c r="L72"/>
      <c r="M72"/>
      <c r="N72"/>
      <c r="O72"/>
      <c r="P72"/>
      <c r="Q72"/>
      <c r="R72"/>
      <c r="S72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5"/>
      <c r="AI72" s="175"/>
      <c r="AJ72" s="175"/>
      <c r="AK72" s="175"/>
      <c r="AL72" s="175"/>
      <c r="AM72" s="162"/>
      <c r="AN72" s="136"/>
      <c r="AO72" s="136"/>
      <c r="AP72" s="136"/>
      <c r="AQ72" s="136"/>
      <c r="AR72" s="136"/>
      <c r="AS72" s="107"/>
      <c r="AT72" s="103"/>
      <c r="AU72" s="103"/>
      <c r="AV72" s="103"/>
      <c r="AW72" s="103"/>
      <c r="AX72" s="103"/>
      <c r="AY72" s="103"/>
      <c r="AZ72" s="103"/>
      <c r="BA72" s="103"/>
      <c r="BB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/>
    </row>
    <row r="73" spans="1:71" s="22" customFormat="1" x14ac:dyDescent="0.2">
      <c r="B73" s="134"/>
      <c r="C73" s="139"/>
      <c r="D73" s="140"/>
      <c r="E73"/>
      <c r="F73"/>
      <c r="G73"/>
      <c r="H73" s="137"/>
      <c r="I73" s="1" t="s">
        <v>94</v>
      </c>
      <c r="J73"/>
      <c r="K73"/>
      <c r="L73"/>
      <c r="M73"/>
      <c r="N73"/>
      <c r="O73"/>
      <c r="P73"/>
      <c r="Q73"/>
      <c r="R73"/>
      <c r="S73"/>
      <c r="T73" s="176" t="s">
        <v>134</v>
      </c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8"/>
      <c r="AH73" s="182">
        <v>5</v>
      </c>
      <c r="AI73" s="182">
        <v>25</v>
      </c>
      <c r="AJ73" s="184">
        <v>2</v>
      </c>
      <c r="AK73" s="185"/>
      <c r="AL73" s="186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34"/>
      <c r="C74" s="139"/>
      <c r="D74" s="140"/>
      <c r="E74"/>
      <c r="F74"/>
      <c r="G74"/>
      <c r="H74" s="137"/>
      <c r="I74" s="16" t="s">
        <v>115</v>
      </c>
      <c r="J74"/>
      <c r="K74"/>
      <c r="L74"/>
      <c r="M74"/>
      <c r="N74"/>
      <c r="O74"/>
      <c r="P74"/>
      <c r="Q74"/>
      <c r="R74"/>
      <c r="S74"/>
      <c r="T74" s="179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1"/>
      <c r="AH74" s="183"/>
      <c r="AI74" s="183"/>
      <c r="AJ74" s="187"/>
      <c r="AK74" s="188"/>
      <c r="AL74" s="189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/>
      <c r="D75" s="141"/>
      <c r="E75" s="135"/>
      <c r="F75"/>
      <c r="G75"/>
      <c r="H75" s="137"/>
      <c r="I75" s="138"/>
      <c r="J75" s="137"/>
      <c r="K75" s="142"/>
      <c r="L75" s="13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 s="136"/>
      <c r="AO75" s="136"/>
      <c r="AP75" s="136"/>
      <c r="AQ75" s="136"/>
      <c r="AR75" s="136"/>
      <c r="AS75" s="107"/>
      <c r="AT75"/>
      <c r="AU75"/>
      <c r="AV75"/>
      <c r="AW75"/>
      <c r="AX75"/>
      <c r="AY75"/>
      <c r="AZ75"/>
      <c r="BA75"/>
      <c r="BB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</row>
    <row r="76" spans="1:71" s="22" customFormat="1" x14ac:dyDescent="0.2">
      <c r="B76" s="103"/>
      <c r="C76"/>
      <c r="D76" s="141"/>
      <c r="E76" s="135"/>
      <c r="F76"/>
      <c r="G76"/>
      <c r="H76" s="137"/>
      <c r="I76" s="138"/>
      <c r="J76" s="137"/>
      <c r="K76" s="142"/>
      <c r="L76" s="95"/>
      <c r="M76" s="95"/>
      <c r="N76" s="95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 s="136"/>
      <c r="AO76" s="136"/>
      <c r="AP76" s="136"/>
      <c r="AQ76" s="136"/>
      <c r="AR76" s="136"/>
      <c r="AS76" s="107"/>
      <c r="AT76"/>
      <c r="AU76"/>
      <c r="AV76"/>
      <c r="AW76"/>
      <c r="AX76"/>
      <c r="AY76"/>
      <c r="AZ76"/>
      <c r="BA76"/>
      <c r="BB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43"/>
      <c r="D77" s="141"/>
      <c r="E77" s="135"/>
      <c r="F77"/>
      <c r="G77"/>
      <c r="H77" s="137"/>
      <c r="I77" s="138"/>
      <c r="J77" s="137"/>
      <c r="K77" s="142"/>
      <c r="L77" s="95"/>
      <c r="M77" s="95"/>
      <c r="N77" s="95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 s="136"/>
      <c r="AO77" s="136"/>
      <c r="AP77" s="136"/>
      <c r="AQ77" s="136"/>
      <c r="AR77" s="136"/>
      <c r="AS77" s="107"/>
      <c r="AT77"/>
      <c r="AU77"/>
      <c r="AV77"/>
      <c r="AW77"/>
      <c r="AX77"/>
      <c r="AY77"/>
      <c r="AZ77"/>
      <c r="BA77"/>
      <c r="BB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</row>
    <row r="78" spans="1:71" s="22" customFormat="1" x14ac:dyDescent="0.2">
      <c r="B78" s="103"/>
      <c r="C78"/>
      <c r="D78" s="141"/>
      <c r="E78" s="135"/>
      <c r="F78"/>
      <c r="G78"/>
      <c r="H78" s="137"/>
      <c r="I78" s="138"/>
      <c r="J78" s="137"/>
      <c r="K78" s="142"/>
      <c r="L78" s="135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 s="136"/>
      <c r="AO78" s="136"/>
      <c r="AP78" s="136"/>
      <c r="AQ78" s="136"/>
      <c r="AR78" s="136"/>
      <c r="AS78" s="107"/>
      <c r="AT78"/>
      <c r="AU78"/>
      <c r="AV78"/>
      <c r="AW78"/>
      <c r="AX78"/>
      <c r="AY78"/>
      <c r="AZ78"/>
      <c r="BA78"/>
      <c r="BB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 s="103"/>
    </row>
    <row r="79" spans="1:71" s="22" customFormat="1" x14ac:dyDescent="0.2">
      <c r="D79" s="141"/>
      <c r="E79" s="135"/>
      <c r="F79"/>
      <c r="G79"/>
      <c r="H79" s="137"/>
      <c r="I79" s="138"/>
      <c r="J79" s="137"/>
      <c r="K79" s="144"/>
      <c r="L79" s="135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 s="136"/>
      <c r="AO79" s="136"/>
      <c r="AP79" s="136"/>
      <c r="AQ79" s="136"/>
      <c r="AR79" s="136"/>
      <c r="AS79" s="107"/>
      <c r="AT79"/>
      <c r="AU79"/>
      <c r="AV79"/>
      <c r="AW79"/>
      <c r="AX79"/>
      <c r="AY79"/>
      <c r="AZ79"/>
      <c r="BA79"/>
      <c r="BB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</row>
    <row r="80" spans="1:71" s="22" customFormat="1" x14ac:dyDescent="0.2">
      <c r="D80" s="141"/>
      <c r="E80" s="135"/>
      <c r="F80"/>
      <c r="G80"/>
      <c r="H80" s="137"/>
      <c r="I80" s="138"/>
      <c r="J80" s="137"/>
      <c r="K80" s="144"/>
      <c r="L80" s="135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 s="136"/>
      <c r="AO80" s="136"/>
      <c r="AP80" s="136"/>
      <c r="AQ80" s="136"/>
      <c r="AR80" s="136"/>
      <c r="AS80" s="107"/>
      <c r="AT80"/>
      <c r="AU80"/>
      <c r="AV80"/>
      <c r="AW80"/>
      <c r="AX80"/>
      <c r="AY80"/>
      <c r="AZ80"/>
      <c r="BA80"/>
      <c r="BB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</row>
    <row r="81" spans="1:71" s="22" customFormat="1" x14ac:dyDescent="0.2">
      <c r="D81" s="141"/>
      <c r="E81" s="135"/>
      <c r="F81"/>
      <c r="G81"/>
      <c r="H81" s="137"/>
      <c r="I81" s="138"/>
      <c r="J81" s="137"/>
      <c r="K81" s="142"/>
      <c r="L81" s="135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 s="136"/>
      <c r="AO81" s="136"/>
      <c r="AP81" s="136"/>
      <c r="AQ81" s="136"/>
      <c r="AR81" s="136"/>
      <c r="AS81" s="107"/>
      <c r="AT81"/>
      <c r="AU81"/>
      <c r="AV81"/>
      <c r="AW81"/>
      <c r="AX81"/>
      <c r="AY81"/>
      <c r="AZ81"/>
      <c r="BA81"/>
      <c r="BB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</row>
    <row r="82" spans="1:71" s="22" customFormat="1" ht="15.75" x14ac:dyDescent="0.25">
      <c r="A82" s="104"/>
      <c r="B82" s="103"/>
      <c r="C82" s="104"/>
      <c r="D82" s="145"/>
      <c r="E82" s="146"/>
      <c r="F82" s="146"/>
      <c r="G82" s="135"/>
      <c r="H82" s="147"/>
      <c r="I82" s="148"/>
      <c r="J82" s="148"/>
      <c r="K82" s="135"/>
      <c r="L82" s="135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36"/>
      <c r="AO82" s="136"/>
      <c r="AP82" s="136"/>
      <c r="AQ82" s="136"/>
      <c r="AR82" s="136"/>
      <c r="AS82" s="107"/>
      <c r="AT82" s="103"/>
      <c r="AU82" s="103"/>
      <c r="AV82" s="103"/>
      <c r="AW82" s="103"/>
      <c r="AX82" s="103"/>
      <c r="AY82" s="103"/>
      <c r="AZ82" s="103"/>
      <c r="BA82" s="103"/>
      <c r="BB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3"/>
      <c r="BR82" s="103"/>
      <c r="BS82" s="103"/>
    </row>
    <row r="83" spans="1:71" s="22" customFormat="1" x14ac:dyDescent="0.2">
      <c r="B83" s="134"/>
      <c r="C83"/>
      <c r="D83" s="149"/>
      <c r="E83"/>
      <c r="F83"/>
      <c r="G83"/>
      <c r="H83" s="147"/>
      <c r="I83" s="150"/>
      <c r="J83" s="150"/>
      <c r="K83" s="135"/>
      <c r="L83" s="151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 s="136"/>
      <c r="AO83" s="136"/>
      <c r="AP83" s="136"/>
      <c r="AQ83" s="136"/>
      <c r="AR83" s="136"/>
      <c r="AS83" s="107"/>
      <c r="AT83"/>
      <c r="AU83"/>
      <c r="AV83"/>
      <c r="AW83"/>
      <c r="AX83"/>
      <c r="AY83"/>
      <c r="AZ83"/>
      <c r="BA83"/>
      <c r="BB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 s="149"/>
      <c r="E84"/>
      <c r="F84"/>
      <c r="G84"/>
      <c r="H84" s="147"/>
      <c r="I84" s="150"/>
      <c r="J84" s="150"/>
      <c r="K84" s="135"/>
      <c r="L84" s="151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 s="136"/>
      <c r="AO84" s="136"/>
      <c r="AP84" s="136"/>
      <c r="AQ84" s="136"/>
      <c r="AR84" s="136"/>
      <c r="AS84" s="107"/>
      <c r="AT84"/>
      <c r="AU84"/>
      <c r="AV84"/>
      <c r="AW84"/>
      <c r="AX84"/>
      <c r="AY84"/>
      <c r="AZ84"/>
      <c r="BA84"/>
      <c r="BB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</row>
    <row r="85" spans="1:71" s="22" customFormat="1" x14ac:dyDescent="0.2">
      <c r="B85" s="134"/>
      <c r="C85"/>
      <c r="D85" s="140"/>
      <c r="E85"/>
      <c r="F85"/>
      <c r="G85"/>
      <c r="H85" s="152"/>
      <c r="I85" s="150"/>
      <c r="J85" s="150"/>
      <c r="K85" s="135"/>
      <c r="L85" s="151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 s="136"/>
      <c r="AO85" s="136"/>
      <c r="AP85" s="136"/>
      <c r="AQ85" s="136"/>
      <c r="AR85" s="136"/>
      <c r="AS85" s="107"/>
      <c r="AT85"/>
      <c r="AU85"/>
      <c r="AV85"/>
      <c r="AW85"/>
      <c r="AX85"/>
      <c r="AY85"/>
      <c r="AZ85"/>
      <c r="BA85"/>
      <c r="BB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</row>
    <row r="86" spans="1:71" x14ac:dyDescent="0.2">
      <c r="A86" s="104"/>
      <c r="B86" s="103"/>
      <c r="C86" s="135"/>
      <c r="D86" s="135"/>
      <c r="E86" s="103"/>
      <c r="F86" s="103"/>
      <c r="G86" s="103"/>
      <c r="H86" s="135"/>
      <c r="I86" s="135"/>
      <c r="J86" s="135"/>
      <c r="K86" s="135"/>
      <c r="L86" s="135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36"/>
      <c r="AO86" s="136"/>
      <c r="AP86" s="136"/>
      <c r="AQ86" s="136"/>
      <c r="AR86" s="136"/>
      <c r="AS86" s="107"/>
      <c r="AT86" s="103"/>
      <c r="AU86" s="103"/>
      <c r="AV86" s="103"/>
      <c r="AW86" s="103"/>
      <c r="AX86" s="103"/>
      <c r="AY86" s="103"/>
      <c r="AZ86" s="103"/>
      <c r="BA86" s="103"/>
      <c r="BB86" s="103"/>
      <c r="BC86" s="22"/>
      <c r="BD86" s="22"/>
      <c r="BE86" s="22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  <c r="BR86" s="103"/>
    </row>
    <row r="87" spans="1:71" x14ac:dyDescent="0.2">
      <c r="A87" s="22"/>
      <c r="B87" s="134"/>
      <c r="C87"/>
      <c r="D87" s="149"/>
      <c r="E87"/>
      <c r="F87"/>
      <c r="G87"/>
      <c r="H87" s="147"/>
      <c r="I87" s="144"/>
      <c r="J87" s="144"/>
      <c r="K87" s="135"/>
      <c r="L87" s="151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 s="136"/>
      <c r="AO87" s="136"/>
      <c r="AP87" s="136"/>
      <c r="AQ87" s="136"/>
      <c r="AR87" s="136"/>
      <c r="AS87" s="107"/>
      <c r="AT87"/>
      <c r="AU87"/>
      <c r="AV87"/>
      <c r="AW87"/>
      <c r="AX87"/>
      <c r="AY87"/>
      <c r="AZ87"/>
      <c r="BA87"/>
      <c r="BB87"/>
      <c r="BC87" s="22"/>
      <c r="BD87" s="22"/>
      <c r="BE87" s="22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1" x14ac:dyDescent="0.2">
      <c r="A88" s="22"/>
      <c r="B88" s="134"/>
      <c r="C88"/>
      <c r="D88" s="153"/>
      <c r="E88"/>
      <c r="F88"/>
      <c r="G88"/>
      <c r="H88" s="147"/>
      <c r="I88" s="144"/>
      <c r="J88" s="144"/>
      <c r="K88" s="135"/>
      <c r="L88" s="151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 s="136"/>
      <c r="AO88" s="136"/>
      <c r="AP88" s="136"/>
      <c r="AQ88" s="136"/>
      <c r="AR88" s="136"/>
      <c r="AS88" s="107"/>
      <c r="AT88"/>
      <c r="AU88"/>
      <c r="AV88"/>
      <c r="AW88"/>
      <c r="AX88"/>
      <c r="AY88"/>
      <c r="AZ88"/>
      <c r="BA88"/>
      <c r="BB88"/>
      <c r="BC88" s="22"/>
      <c r="BD88" s="22"/>
      <c r="BE88" s="22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1" x14ac:dyDescent="0.2">
      <c r="A89" s="22"/>
      <c r="B89" s="134"/>
      <c r="C89"/>
      <c r="D89" s="154"/>
      <c r="E89"/>
      <c r="F89"/>
      <c r="G89"/>
      <c r="H89" s="152"/>
      <c r="I89" s="144"/>
      <c r="J89" s="150"/>
      <c r="K89" s="155"/>
      <c r="L89" s="156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 s="136"/>
      <c r="AO89" s="136"/>
      <c r="AP89" s="136"/>
      <c r="AQ89" s="136"/>
      <c r="AR89" s="136"/>
      <c r="AS89" s="107"/>
      <c r="AT89"/>
      <c r="AU89"/>
      <c r="AV89"/>
      <c r="AW89"/>
      <c r="AX89"/>
      <c r="AY89"/>
      <c r="AZ89"/>
      <c r="BA89"/>
      <c r="BB89"/>
      <c r="BC89" s="22"/>
      <c r="BD89" s="22"/>
      <c r="BE89" s="22"/>
      <c r="BF89"/>
      <c r="BG89"/>
      <c r="BH89"/>
      <c r="BI89"/>
      <c r="BJ89"/>
      <c r="BK89"/>
      <c r="BL89"/>
      <c r="BM89"/>
      <c r="BN89"/>
      <c r="BO89"/>
      <c r="BP89"/>
      <c r="BQ89"/>
      <c r="BR89"/>
    </row>
    <row r="90" spans="1:71" x14ac:dyDescent="0.2">
      <c r="B90" s="134"/>
      <c r="H90" s="137"/>
      <c r="I90" s="137"/>
      <c r="J90" s="137"/>
      <c r="K90" s="133"/>
      <c r="L90" s="133"/>
      <c r="AZ90" s="9"/>
      <c r="BB90" s="9"/>
    </row>
    <row r="91" spans="1:71" x14ac:dyDescent="0.2">
      <c r="B91" s="22"/>
      <c r="H91" s="137"/>
      <c r="I91" s="148"/>
      <c r="J91" s="137"/>
      <c r="K91" s="133"/>
      <c r="L91" s="133"/>
      <c r="AZ91" s="9"/>
      <c r="BB91" s="9"/>
    </row>
    <row r="92" spans="1:71" x14ac:dyDescent="0.2">
      <c r="B92" s="103"/>
      <c r="H92" s="137"/>
      <c r="I92" s="148"/>
      <c r="J92" s="148"/>
      <c r="K92" s="133"/>
      <c r="L92" s="133"/>
      <c r="AZ92" s="9"/>
      <c r="BB92" s="9"/>
    </row>
    <row r="93" spans="1:71" x14ac:dyDescent="0.2">
      <c r="B93" s="103"/>
      <c r="H93" s="137"/>
      <c r="I93" s="148"/>
      <c r="J93" s="148"/>
      <c r="K93" s="133"/>
      <c r="L93" s="133"/>
      <c r="AZ93" s="9"/>
      <c r="BB93" s="9"/>
    </row>
    <row r="94" spans="1:71" x14ac:dyDescent="0.2">
      <c r="B94" s="1"/>
      <c r="H94" s="8"/>
      <c r="I94" s="8"/>
      <c r="J94" s="9"/>
      <c r="AZ94" s="9"/>
      <c r="BB94" s="9"/>
    </row>
    <row r="95" spans="1:71" x14ac:dyDescent="0.2">
      <c r="B95" s="1"/>
    </row>
    <row r="96" spans="1:71" x14ac:dyDescent="0.2">
      <c r="B96" s="1"/>
      <c r="G96" s="157"/>
      <c r="H96" s="9"/>
      <c r="I96" s="9"/>
      <c r="J96" s="9"/>
      <c r="K96" s="9"/>
      <c r="L96" s="9"/>
    </row>
    <row r="97" spans="1:48" x14ac:dyDescent="0.2">
      <c r="B97" s="16"/>
      <c r="G97" s="41"/>
      <c r="H97" s="9"/>
    </row>
    <row r="98" spans="1:48" x14ac:dyDescent="0.2">
      <c r="B98" s="1"/>
      <c r="G98" s="41"/>
      <c r="H98" s="9"/>
    </row>
    <row r="99" spans="1:48" x14ac:dyDescent="0.2">
      <c r="B99" s="1"/>
      <c r="G99" s="41"/>
      <c r="H99" s="9"/>
    </row>
    <row r="100" spans="1:48" x14ac:dyDescent="0.2">
      <c r="B100" s="1"/>
      <c r="G100" s="41"/>
      <c r="H100" s="9"/>
    </row>
    <row r="101" spans="1:48" x14ac:dyDescent="0.2">
      <c r="B101" s="1"/>
      <c r="H101" s="9"/>
    </row>
    <row r="102" spans="1:48" x14ac:dyDescent="0.2">
      <c r="B102" s="1"/>
      <c r="H102" s="9"/>
    </row>
    <row r="103" spans="1:48" x14ac:dyDescent="0.2">
      <c r="B103" s="1"/>
    </row>
    <row r="104" spans="1:48" x14ac:dyDescent="0.2">
      <c r="B104" s="1"/>
    </row>
    <row r="105" spans="1:48" s="128" customFormat="1" x14ac:dyDescent="0.2">
      <c r="A105" s="122"/>
      <c r="B105" s="122"/>
      <c r="AN105" s="129"/>
      <c r="AO105" s="129"/>
      <c r="AP105" s="129"/>
      <c r="AQ105" s="129"/>
      <c r="AR105" s="129"/>
      <c r="AS105" s="130"/>
      <c r="AV105" s="131"/>
    </row>
  </sheetData>
  <dataConsolidate/>
  <mergeCells count="52">
    <mergeCell ref="AI69:AI70"/>
    <mergeCell ref="AH67:AH68"/>
    <mergeCell ref="AG63:AI63"/>
    <mergeCell ref="AG64:AI64"/>
    <mergeCell ref="AJ63:AM63"/>
    <mergeCell ref="W3:AA3"/>
    <mergeCell ref="AB3:AF3"/>
    <mergeCell ref="AB62:AF62"/>
    <mergeCell ref="AB63:AF63"/>
    <mergeCell ref="AJ62:AM62"/>
    <mergeCell ref="AJ64:AM64"/>
    <mergeCell ref="C2:C4"/>
    <mergeCell ref="D2:D4"/>
    <mergeCell ref="M2:AM2"/>
    <mergeCell ref="R3:V3"/>
    <mergeCell ref="AG3:AI3"/>
    <mergeCell ref="F2:F4"/>
    <mergeCell ref="M64:Q64"/>
    <mergeCell ref="H63:I64"/>
    <mergeCell ref="H62:L62"/>
    <mergeCell ref="M63:Q63"/>
    <mergeCell ref="E2:E4"/>
    <mergeCell ref="E63:F63"/>
    <mergeCell ref="A1:AM1"/>
    <mergeCell ref="A67:B67"/>
    <mergeCell ref="R62:V62"/>
    <mergeCell ref="W62:AA62"/>
    <mergeCell ref="R63:V63"/>
    <mergeCell ref="W63:AA63"/>
    <mergeCell ref="E64:F64"/>
    <mergeCell ref="W64:AA64"/>
    <mergeCell ref="AB64:AF64"/>
    <mergeCell ref="T67:AG68"/>
    <mergeCell ref="R64:V64"/>
    <mergeCell ref="AJ3:AM3"/>
    <mergeCell ref="AG62:AI62"/>
    <mergeCell ref="G3:L3"/>
    <mergeCell ref="M3:Q3"/>
    <mergeCell ref="M62:Q62"/>
    <mergeCell ref="AJ67:AL68"/>
    <mergeCell ref="AJ69:AL70"/>
    <mergeCell ref="AJ71:AL72"/>
    <mergeCell ref="T73:AG74"/>
    <mergeCell ref="AH73:AH74"/>
    <mergeCell ref="AI73:AI74"/>
    <mergeCell ref="AJ73:AL74"/>
    <mergeCell ref="T71:AG72"/>
    <mergeCell ref="AH71:AH72"/>
    <mergeCell ref="AI71:AI72"/>
    <mergeCell ref="AI67:AI68"/>
    <mergeCell ref="T69:AG70"/>
    <mergeCell ref="AH69:AH70"/>
  </mergeCells>
  <phoneticPr fontId="2" type="noConversion"/>
  <conditionalFormatting sqref="D5 D7:D8 D12 D14:D60 D82">
    <cfRule type="cellIs" dxfId="27" priority="92" stopIfTrue="1" operator="equal">
      <formula>"k"</formula>
    </cfRule>
  </conditionalFormatting>
  <conditionalFormatting sqref="D14:D60 D5 D7:D8 D12 D82">
    <cfRule type="cellIs" dxfId="26" priority="91" stopIfTrue="1" operator="equal">
      <formula>"s"</formula>
    </cfRule>
  </conditionalFormatting>
  <conditionalFormatting sqref="D19:F21 D31:F31 D49:D60 D5:AM5 D29:AM29 D48:AM48">
    <cfRule type="cellIs" dxfId="25" priority="11" stopIfTrue="1" operator="equal">
      <formula>"k"</formula>
    </cfRule>
  </conditionalFormatting>
  <conditionalFormatting sqref="D7:D9 D11:D18 D22 D23:F23 D24 D25:F25 D26:D47 D30:F32 D6:F6 D10:F10 D62 E67 D68 D73:D81 D83:D87 D95:D65536">
    <cfRule type="cellIs" dxfId="24" priority="93" stopIfTrue="1" operator="equal">
      <formula>"k"</formula>
    </cfRule>
  </conditionalFormatting>
  <conditionalFormatting sqref="E17:F47 AW1:BB1 BF1:BJ1 BC1:BC5 AN1:AN73 AT2 F2:F4 E2:E5 AO2:AS73 H3:L4 BF4:BJ4 BM4:BS4 E6:F15 H6:L15 AW13:BC60 BL13:BL60 BF13:BJ65536 H17:L28 H30:L47 A61:G61 AU61 BD61:BE61 BK61:BL61 AW61:BB64 BC61:BC68 E62:F62 H63 E63:E66 J63:L66 F65:F73 AX67:BB68 AW67:AW69 E68:E73 AX69:BD69 AW70:BB70 H73:H93 E74:F82 AN74:AS65536 L75:L76 K75:K87 L78 L82:L89 I82:I93 F83:F87 E86 K90:L94 AW90:BD94 E90:F65536 J94 AW95:BC65536 H96:L101 H98:H102 F29:AM29 E48:AM48 H4:AM4 F5:AM5">
    <cfRule type="cellIs" dxfId="23" priority="89" stopIfTrue="1" operator="equal">
      <formula>0</formula>
    </cfRule>
  </conditionalFormatting>
  <conditionalFormatting sqref="E49:F60 H49:L60">
    <cfRule type="cellIs" dxfId="22" priority="2" stopIfTrue="1" operator="equal">
      <formula>0</formula>
    </cfRule>
  </conditionalFormatting>
  <conditionalFormatting sqref="E16:AM16 E29:AM29 E48:AM48">
    <cfRule type="cellIs" dxfId="21" priority="49" stopIfTrue="1" operator="equal">
      <formula>0</formula>
    </cfRule>
  </conditionalFormatting>
  <conditionalFormatting sqref="J75:J93">
    <cfRule type="cellIs" dxfId="20" priority="94" stopIfTrue="1" operator="lessThan">
      <formula>0</formula>
    </cfRule>
  </conditionalFormatting>
  <conditionalFormatting sqref="AI69:AJ69 AI71:AJ71">
    <cfRule type="cellIs" dxfId="19" priority="1" stopIfTrue="1" operator="equal">
      <formula>0</formula>
    </cfRule>
  </conditionalFormatting>
  <conditionalFormatting sqref="AW30:BB32">
    <cfRule type="cellIs" dxfId="18" priority="43" stopIfTrue="1" operator="equal">
      <formula>0</formula>
    </cfRule>
  </conditionalFormatting>
  <conditionalFormatting sqref="AX2:BB5 AW3:AW5">
    <cfRule type="cellIs" dxfId="17" priority="45" stopIfTrue="1" operator="equal">
      <formula>0</formula>
    </cfRule>
  </conditionalFormatting>
  <conditionalFormatting sqref="BD13:BD60">
    <cfRule type="cellIs" dxfId="16" priority="17" stopIfTrue="1" operator="equal">
      <formula>0</formula>
    </cfRule>
  </conditionalFormatting>
  <conditionalFormatting sqref="BT57:ER58">
    <cfRule type="cellIs" dxfId="15" priority="13" stopIfTrue="1" operator="equal">
      <formula>0</formula>
    </cfRule>
  </conditionalFormatting>
  <printOptions verticalCentered="1"/>
  <pageMargins left="0.39370078740157483" right="0" top="0" bottom="0" header="0" footer="0"/>
  <pageSetup paperSize="9" scale="63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BV105"/>
  <sheetViews>
    <sheetView tabSelected="1" topLeftCell="A54" zoomScale="80" zoomScaleNormal="80" workbookViewId="0">
      <selection activeCell="AL79" sqref="AL79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4.5703125" style="2" customWidth="1"/>
    <col min="4" max="4" width="5.42578125" style="2" customWidth="1"/>
    <col min="5" max="5" width="6.5703125" style="2" bestFit="1" customWidth="1"/>
    <col min="6" max="8" width="5.85546875" style="2" customWidth="1"/>
    <col min="9" max="9" width="6" style="2" customWidth="1"/>
    <col min="10" max="10" width="5" style="2" customWidth="1"/>
    <col min="11" max="11" width="3.85546875" style="2" customWidth="1"/>
    <col min="12" max="14" width="3.28515625" style="2" customWidth="1"/>
    <col min="15" max="15" width="2.28515625" style="2" hidden="1" customWidth="1"/>
    <col min="16" max="16" width="3.28515625" style="2" customWidth="1" collapsed="1"/>
    <col min="17" max="18" width="3.28515625" style="2" customWidth="1"/>
    <col min="19" max="19" width="3.42578125" style="2" customWidth="1"/>
    <col min="20" max="20" width="3.28515625" style="2" hidden="1" customWidth="1"/>
    <col min="21" max="21" width="3.28515625" style="2" customWidth="1" collapsed="1"/>
    <col min="22" max="22" width="3.28515625" style="2" customWidth="1"/>
    <col min="23" max="23" width="4" style="2" customWidth="1"/>
    <col min="24" max="24" width="3.28515625" style="2" customWidth="1"/>
    <col min="25" max="25" width="2.28515625" style="2" hidden="1" customWidth="1"/>
    <col min="26" max="26" width="3.28515625" style="2" customWidth="1" collapsed="1"/>
    <col min="27" max="27" width="3.28515625" style="2" customWidth="1"/>
    <col min="28" max="28" width="4" style="2" customWidth="1"/>
    <col min="29" max="31" width="3.28515625" style="2" customWidth="1"/>
    <col min="32" max="32" width="3.28515625" style="2" hidden="1" customWidth="1"/>
    <col min="33" max="33" width="3.28515625" style="2" customWidth="1" collapsed="1"/>
    <col min="34" max="34" width="3.28515625" style="2" customWidth="1"/>
    <col min="35" max="35" width="3.42578125" style="2" customWidth="1"/>
    <col min="36" max="36" width="3.28515625" style="2" customWidth="1"/>
    <col min="37" max="37" width="4.140625" style="2" customWidth="1"/>
    <col min="38" max="38" width="2.5703125" style="43" customWidth="1"/>
    <col min="39" max="39" width="4.7109375" style="43" hidden="1" customWidth="1" outlineLevel="1"/>
    <col min="40" max="42" width="3.140625" style="43" hidden="1" customWidth="1" outlineLevel="1"/>
    <col min="43" max="43" width="3.140625" style="45" hidden="1" customWidth="1" outlineLevel="1"/>
    <col min="44" max="44" width="8" style="2" hidden="1" customWidth="1" outlineLevel="3"/>
    <col min="45" max="45" width="10.140625" style="2" hidden="1" customWidth="1" outlineLevel="1" collapsed="1"/>
    <col min="46" max="46" width="6.140625" style="101" customWidth="1" collapsed="1"/>
    <col min="47" max="52" width="3" style="2" customWidth="1"/>
    <col min="53" max="53" width="3" style="2" hidden="1" customWidth="1" outlineLevel="1"/>
    <col min="54" max="54" width="3.5703125" style="2" customWidth="1" collapsed="1"/>
    <col min="55" max="55" width="3.85546875" style="2" hidden="1" customWidth="1" outlineLevel="1" collapsed="1"/>
    <col min="56" max="56" width="4.85546875" style="2" hidden="1" customWidth="1" outlineLevel="1"/>
    <col min="57" max="61" width="4" style="2" hidden="1" customWidth="1" outlineLevel="1"/>
    <col min="62" max="62" width="8.85546875" style="2" hidden="1" customWidth="1" outlineLevel="1"/>
    <col min="63" max="63" width="5.140625" style="22" bestFit="1" customWidth="1" collapsed="1"/>
    <col min="64" max="64" width="4" style="2" customWidth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0" t="s">
        <v>131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R1" s="67"/>
      <c r="AS1" s="41"/>
      <c r="AT1" s="99"/>
      <c r="AU1" s="45"/>
      <c r="AV1" s="45"/>
      <c r="AW1" s="45"/>
      <c r="AX1" s="45"/>
      <c r="AY1" s="45"/>
      <c r="AZ1" s="45"/>
      <c r="BL1" s="43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60</v>
      </c>
      <c r="B2" s="115">
        <v>0</v>
      </c>
      <c r="C2" s="216" t="s">
        <v>8</v>
      </c>
      <c r="D2" s="224" t="s">
        <v>9</v>
      </c>
      <c r="E2" s="78" t="s">
        <v>14</v>
      </c>
      <c r="F2" s="79" t="b">
        <v>1</v>
      </c>
      <c r="G2" s="79" t="b">
        <v>0</v>
      </c>
      <c r="H2" s="79" t="str">
        <f>IF(F2,"s1","s2")</f>
        <v>s1</v>
      </c>
      <c r="I2" s="79">
        <f>COLUMNS(A1:AS1)</f>
        <v>45</v>
      </c>
      <c r="J2" s="80">
        <v>6</v>
      </c>
      <c r="K2" s="222" t="s">
        <v>0</v>
      </c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3"/>
      <c r="AL2" s="59"/>
      <c r="AM2" s="59"/>
      <c r="AN2" s="59"/>
      <c r="AO2" s="59"/>
      <c r="AP2" s="59"/>
      <c r="AQ2" s="46">
        <f>COLUMNS(A1:AQ1)</f>
        <v>43</v>
      </c>
      <c r="AR2" s="43">
        <f>COLUMNS(AQ4:BB4)</f>
        <v>12</v>
      </c>
      <c r="AT2" s="98"/>
      <c r="AV2" s="96"/>
      <c r="AW2" s="16"/>
      <c r="AX2" s="16"/>
      <c r="AY2" s="16"/>
      <c r="AZ2" s="16"/>
      <c r="BA2" s="16"/>
      <c r="BB2" s="84"/>
      <c r="BD2" s="85"/>
      <c r="BE2" s="85"/>
      <c r="BF2" s="85"/>
      <c r="BG2" s="85"/>
      <c r="BH2" s="85"/>
      <c r="BK2" s="22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$A$65</f>
        <v>0</v>
      </c>
      <c r="B3" s="116"/>
      <c r="C3" s="217"/>
      <c r="D3" s="217"/>
      <c r="E3" s="206" t="s">
        <v>1</v>
      </c>
      <c r="F3" s="207"/>
      <c r="G3" s="207"/>
      <c r="H3" s="207"/>
      <c r="I3" s="207"/>
      <c r="J3" s="208"/>
      <c r="K3" s="203" t="s">
        <v>2</v>
      </c>
      <c r="L3" s="204"/>
      <c r="M3" s="204"/>
      <c r="N3" s="204"/>
      <c r="O3" s="205"/>
      <c r="P3" s="203" t="s">
        <v>3</v>
      </c>
      <c r="Q3" s="204"/>
      <c r="R3" s="204"/>
      <c r="S3" s="204"/>
      <c r="T3" s="205"/>
      <c r="U3" s="203" t="s">
        <v>4</v>
      </c>
      <c r="V3" s="204"/>
      <c r="W3" s="204"/>
      <c r="X3" s="204"/>
      <c r="Y3" s="205"/>
      <c r="Z3" s="203" t="s">
        <v>5</v>
      </c>
      <c r="AA3" s="204"/>
      <c r="AB3" s="204"/>
      <c r="AC3" s="204"/>
      <c r="AD3" s="204"/>
      <c r="AE3" s="204"/>
      <c r="AF3" s="205"/>
      <c r="AG3" s="203" t="s">
        <v>7</v>
      </c>
      <c r="AH3" s="204"/>
      <c r="AI3" s="204"/>
      <c r="AJ3" s="204"/>
      <c r="AK3" s="205"/>
      <c r="AL3" s="59"/>
      <c r="AM3" s="59"/>
      <c r="AN3" s="59"/>
      <c r="AO3" s="59"/>
      <c r="AP3" s="59"/>
      <c r="AQ3" s="46" t="str">
        <f>H2</f>
        <v>s1</v>
      </c>
      <c r="AR3" s="16"/>
      <c r="AS3" s="16"/>
      <c r="AT3" s="98"/>
      <c r="AU3" s="16"/>
      <c r="AV3" s="16"/>
      <c r="AW3" s="16"/>
      <c r="AX3" s="16"/>
      <c r="AY3" s="16"/>
      <c r="AZ3" s="16"/>
      <c r="BA3" s="16"/>
      <c r="BB3" s="85"/>
      <c r="BD3" s="85"/>
      <c r="BE3" s="85"/>
      <c r="BF3" s="85"/>
      <c r="BG3" s="85"/>
      <c r="BH3" s="85"/>
      <c r="BK3" s="22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18"/>
      <c r="D4" s="218"/>
      <c r="E4" s="47" t="s">
        <v>10</v>
      </c>
      <c r="F4" s="13" t="s">
        <v>11</v>
      </c>
      <c r="G4" s="14" t="s">
        <v>12</v>
      </c>
      <c r="H4" s="14" t="s">
        <v>44</v>
      </c>
      <c r="I4" s="14" t="s">
        <v>14</v>
      </c>
      <c r="J4" s="15" t="s">
        <v>13</v>
      </c>
      <c r="K4" s="62" t="s">
        <v>11</v>
      </c>
      <c r="L4" s="63" t="s">
        <v>12</v>
      </c>
      <c r="M4" s="63" t="s">
        <v>44</v>
      </c>
      <c r="N4" s="64" t="s">
        <v>14</v>
      </c>
      <c r="O4" s="61" t="s">
        <v>13</v>
      </c>
      <c r="P4" s="62" t="s">
        <v>11</v>
      </c>
      <c r="Q4" s="63" t="s">
        <v>12</v>
      </c>
      <c r="R4" s="63" t="s">
        <v>44</v>
      </c>
      <c r="S4" s="64" t="s">
        <v>14</v>
      </c>
      <c r="T4" s="61" t="s">
        <v>13</v>
      </c>
      <c r="U4" s="62" t="s">
        <v>11</v>
      </c>
      <c r="V4" s="63" t="s">
        <v>12</v>
      </c>
      <c r="W4" s="63" t="s">
        <v>44</v>
      </c>
      <c r="X4" s="64" t="s">
        <v>14</v>
      </c>
      <c r="Y4" s="61" t="s">
        <v>13</v>
      </c>
      <c r="Z4" s="62" t="s">
        <v>11</v>
      </c>
      <c r="AA4" s="63" t="s">
        <v>12</v>
      </c>
      <c r="AB4" s="63" t="s">
        <v>44</v>
      </c>
      <c r="AC4" s="63" t="s">
        <v>12</v>
      </c>
      <c r="AD4" s="63" t="s">
        <v>44</v>
      </c>
      <c r="AE4" s="64" t="s">
        <v>14</v>
      </c>
      <c r="AF4" s="61" t="s">
        <v>13</v>
      </c>
      <c r="AG4" s="60" t="s">
        <v>11</v>
      </c>
      <c r="AH4" s="14" t="s">
        <v>12</v>
      </c>
      <c r="AI4" s="14" t="s">
        <v>44</v>
      </c>
      <c r="AJ4" s="14" t="s">
        <v>14</v>
      </c>
      <c r="AK4" s="15" t="s">
        <v>13</v>
      </c>
      <c r="AL4" s="59"/>
      <c r="AM4" s="59"/>
      <c r="AN4" s="59"/>
      <c r="AO4" s="59"/>
      <c r="AP4" s="59"/>
      <c r="AQ4" s="46"/>
      <c r="AR4" s="68" t="s">
        <v>34</v>
      </c>
      <c r="AT4" s="98"/>
      <c r="AU4" s="1"/>
      <c r="AV4" s="1"/>
      <c r="AW4" s="1"/>
      <c r="AX4" s="1"/>
      <c r="AY4" s="1"/>
      <c r="AZ4" s="1"/>
      <c r="BA4" s="1"/>
      <c r="BK4" s="22"/>
      <c r="BL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88">
        <f>SUM(C6:C15)</f>
        <v>1</v>
      </c>
      <c r="D5" s="88">
        <f>SUM(D6:D15)</f>
        <v>12</v>
      </c>
      <c r="E5" s="88">
        <f ca="1">SUM(E6:E15)</f>
        <v>228</v>
      </c>
      <c r="F5" s="88">
        <f ca="1">SUM(F6:F15)</f>
        <v>72</v>
      </c>
      <c r="G5" s="88"/>
      <c r="H5" s="88">
        <f t="shared" ref="H5:AK5" ca="1" si="0">SUM(H6:H15)</f>
        <v>156</v>
      </c>
      <c r="I5" s="88">
        <f t="shared" ca="1" si="0"/>
        <v>0</v>
      </c>
      <c r="J5" s="88">
        <f t="shared" ca="1" si="0"/>
        <v>0</v>
      </c>
      <c r="K5" s="88">
        <f t="shared" si="0"/>
        <v>54</v>
      </c>
      <c r="L5" s="88">
        <f t="shared" si="0"/>
        <v>0</v>
      </c>
      <c r="M5" s="88">
        <f t="shared" si="0"/>
        <v>30</v>
      </c>
      <c r="N5" s="88">
        <f t="shared" si="0"/>
        <v>0</v>
      </c>
      <c r="O5" s="88">
        <f t="shared" si="0"/>
        <v>0</v>
      </c>
      <c r="P5" s="88">
        <f t="shared" si="0"/>
        <v>18</v>
      </c>
      <c r="Q5" s="88">
        <f t="shared" si="0"/>
        <v>0</v>
      </c>
      <c r="R5" s="88">
        <f t="shared" si="0"/>
        <v>57</v>
      </c>
      <c r="S5" s="88">
        <f t="shared" si="0"/>
        <v>0</v>
      </c>
      <c r="T5" s="88">
        <f t="shared" si="0"/>
        <v>0</v>
      </c>
      <c r="U5" s="88">
        <f t="shared" si="0"/>
        <v>0</v>
      </c>
      <c r="V5" s="88">
        <f t="shared" si="0"/>
        <v>0</v>
      </c>
      <c r="W5" s="88">
        <f t="shared" si="0"/>
        <v>30</v>
      </c>
      <c r="X5" s="88">
        <f t="shared" si="0"/>
        <v>0</v>
      </c>
      <c r="Y5" s="88">
        <f t="shared" si="0"/>
        <v>0</v>
      </c>
      <c r="Z5" s="88">
        <f t="shared" si="0"/>
        <v>0</v>
      </c>
      <c r="AA5" s="88">
        <f t="shared" si="0"/>
        <v>0</v>
      </c>
      <c r="AB5" s="88">
        <f t="shared" si="0"/>
        <v>30</v>
      </c>
      <c r="AC5" s="88">
        <f t="shared" si="0"/>
        <v>0</v>
      </c>
      <c r="AD5" s="88">
        <f t="shared" si="0"/>
        <v>9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0</v>
      </c>
      <c r="AJ5" s="88">
        <f t="shared" si="0"/>
        <v>0</v>
      </c>
      <c r="AK5" s="88">
        <f t="shared" si="0"/>
        <v>0</v>
      </c>
      <c r="AL5" s="39"/>
      <c r="AM5" s="39"/>
      <c r="AN5" s="39"/>
      <c r="AO5" s="39"/>
      <c r="AP5" s="39"/>
      <c r="AQ5" s="46"/>
      <c r="AR5" s="4"/>
      <c r="AS5" s="81"/>
      <c r="AT5" s="105"/>
      <c r="AU5" s="41"/>
      <c r="AV5" s="41"/>
      <c r="AW5" s="41"/>
      <c r="AX5" s="41"/>
      <c r="AY5" s="41"/>
      <c r="AZ5" s="41"/>
      <c r="BA5" s="41"/>
      <c r="BC5" s="16"/>
      <c r="BI5"/>
      <c r="BJ5"/>
      <c r="BL5" s="1"/>
    </row>
    <row r="6" spans="1:74" ht="12.75" customHeight="1" x14ac:dyDescent="0.2">
      <c r="A6" s="21">
        <v>1</v>
      </c>
      <c r="B6" s="119" t="s">
        <v>60</v>
      </c>
      <c r="C6" s="23"/>
      <c r="D6" s="23">
        <v>1</v>
      </c>
      <c r="E6" s="21">
        <v>18</v>
      </c>
      <c r="F6" s="24">
        <v>18</v>
      </c>
      <c r="G6" s="24">
        <f t="shared" ref="G6:J8" ca="1" si="1">SUMIF(OFFSET($K$4,0,0,1,$J$2*5),G$4,$K6)*IF($E$2="S",15,1)</f>
        <v>0</v>
      </c>
      <c r="H6" s="24">
        <f t="shared" ca="1" si="1"/>
        <v>0</v>
      </c>
      <c r="I6" s="24">
        <f t="shared" ca="1" si="1"/>
        <v>0</v>
      </c>
      <c r="J6" s="24">
        <f t="shared" ca="1" si="1"/>
        <v>0</v>
      </c>
      <c r="K6" s="25">
        <v>18</v>
      </c>
      <c r="L6" s="26"/>
      <c r="M6" s="26"/>
      <c r="N6" s="27"/>
      <c r="O6" s="51"/>
      <c r="P6" s="25"/>
      <c r="Q6" s="26"/>
      <c r="R6" s="26"/>
      <c r="S6" s="27"/>
      <c r="T6" s="51"/>
      <c r="U6" s="25"/>
      <c r="V6" s="26"/>
      <c r="W6" s="26"/>
      <c r="X6" s="27"/>
      <c r="Y6" s="51"/>
      <c r="Z6" s="25"/>
      <c r="AA6" s="26"/>
      <c r="AB6" s="26"/>
      <c r="AC6" s="26"/>
      <c r="AD6" s="26"/>
      <c r="AE6" s="27"/>
      <c r="AF6" s="51"/>
      <c r="AG6" s="25"/>
      <c r="AH6" s="26"/>
      <c r="AI6" s="26"/>
      <c r="AJ6" s="26"/>
      <c r="AK6" s="27"/>
      <c r="AL6" s="59"/>
      <c r="AM6" s="59"/>
      <c r="AN6" s="59"/>
      <c r="AO6" s="59"/>
      <c r="AP6" s="59"/>
      <c r="AQ6" s="46" t="e">
        <f>IF(OR(#REF!="o",#REF!="p",#REF!="k",#REF!="w",#REF!="s",#REF!=$AQ$3,ISBLANK(#REF!)),1,0)</f>
        <v>#REF!</v>
      </c>
      <c r="AR6" s="66" t="str">
        <f t="shared" ref="AR6:AR19" si="2">TRIM(CONCATENATE(IF(AND(LEN(AU6)&gt;0,AU6&gt;0),TEXT(AU$4,"#0"),""),IF(AND(LEN(AV6)&gt;0,AV6&gt;0),CONCATENATE(" ",TEXT(AV$4,"#0")),""),IF(AND(LEN(AW6)&gt;0,AW6&gt;0),CONCATENATE(" ",TEXT(AW$4,"#0")),""),IF(AND(LEN(AX6)&gt;0,AX6&gt;0),CONCATENATE(" ",TEXT(AX$4,"#0")),""),IF(AND(LEN(AY6)&gt;0,AY6&gt;0),CONCATENATE(" ",TEXT(AY$4,"#0")),""),IF(AND(LEN(AZ6)&gt;0,AZ6&gt;0),CONCATENATE(" ",TEXT(AZ$4,"#0")),""),IF(AND(LEN(BA6)&gt;0,BA6&gt;0),CONCATENATE(" ",TEXT(BA$4,"#0")),"")))</f>
        <v/>
      </c>
      <c r="AS6" s="16"/>
      <c r="AU6" s="30"/>
      <c r="AV6" s="30"/>
      <c r="AW6" s="30"/>
      <c r="AX6" s="30"/>
      <c r="AY6" s="30"/>
      <c r="AZ6" s="30"/>
      <c r="BA6" s="30"/>
      <c r="BC6" s="16"/>
      <c r="BJ6" s="6"/>
      <c r="BL6" s="1"/>
      <c r="BM6" s="30"/>
      <c r="BN6" s="30"/>
      <c r="BO6" s="30"/>
      <c r="BP6" s="30"/>
      <c r="BQ6" s="30"/>
      <c r="BR6" s="30"/>
      <c r="BS6" s="30"/>
    </row>
    <row r="7" spans="1:74" ht="12.75" customHeight="1" x14ac:dyDescent="0.2">
      <c r="A7" s="21">
        <v>2</v>
      </c>
      <c r="B7" s="119" t="s">
        <v>107</v>
      </c>
      <c r="C7" s="23">
        <v>0</v>
      </c>
      <c r="D7" s="23">
        <f>COUNTIF(K7:AP7,"&gt;0")-C7</f>
        <v>1</v>
      </c>
      <c r="E7" s="21">
        <f ca="1">SUM(F7:J7)</f>
        <v>9</v>
      </c>
      <c r="F7" s="24">
        <v>9</v>
      </c>
      <c r="G7" s="24">
        <f t="shared" ca="1" si="1"/>
        <v>0</v>
      </c>
      <c r="H7" s="24">
        <f t="shared" ca="1" si="1"/>
        <v>0</v>
      </c>
      <c r="I7" s="24">
        <f t="shared" ca="1" si="1"/>
        <v>0</v>
      </c>
      <c r="J7" s="24">
        <f t="shared" ca="1" si="1"/>
        <v>0</v>
      </c>
      <c r="K7" s="25"/>
      <c r="L7" s="26"/>
      <c r="M7" s="26"/>
      <c r="N7" s="27"/>
      <c r="O7" s="51"/>
      <c r="P7" s="25">
        <v>9</v>
      </c>
      <c r="Q7" s="26"/>
      <c r="R7" s="26"/>
      <c r="S7" s="27"/>
      <c r="T7" s="51"/>
      <c r="U7" s="25"/>
      <c r="V7" s="26"/>
      <c r="W7" s="26"/>
      <c r="X7" s="27"/>
      <c r="Y7" s="51"/>
      <c r="Z7" s="25"/>
      <c r="AA7" s="26"/>
      <c r="AB7" s="26"/>
      <c r="AC7" s="26"/>
      <c r="AD7" s="26"/>
      <c r="AE7" s="27"/>
      <c r="AF7" s="51"/>
      <c r="AG7" s="25"/>
      <c r="AH7" s="26"/>
      <c r="AI7" s="26"/>
      <c r="AJ7" s="26"/>
      <c r="AK7" s="27"/>
      <c r="AL7" s="59"/>
      <c r="AM7" s="59"/>
      <c r="AN7" s="59"/>
      <c r="AO7" s="59"/>
      <c r="AP7" s="59"/>
      <c r="AQ7" s="46" t="e">
        <f>IF(OR(#REF!="o",#REF!="p",#REF!="k",#REF!="w",#REF!="s",#REF!=$AQ$3,ISBLANK(#REF!)),1,0)</f>
        <v>#REF!</v>
      </c>
      <c r="AR7" s="66" t="str">
        <f t="shared" si="2"/>
        <v/>
      </c>
      <c r="AS7" s="16"/>
      <c r="AU7" s="30"/>
      <c r="AV7" s="30"/>
      <c r="AW7" s="30"/>
      <c r="AX7" s="30"/>
      <c r="AY7" s="30"/>
      <c r="AZ7" s="30"/>
      <c r="BA7" s="30"/>
      <c r="BC7" s="16"/>
      <c r="BJ7" s="6"/>
      <c r="BL7" s="1"/>
      <c r="BM7" s="30"/>
      <c r="BN7" s="30"/>
      <c r="BO7" s="30"/>
      <c r="BP7" s="30"/>
      <c r="BQ7" s="30"/>
      <c r="BR7" s="30"/>
      <c r="BS7" s="30"/>
    </row>
    <row r="8" spans="1:74" ht="12.75" customHeight="1" x14ac:dyDescent="0.2">
      <c r="A8" s="21">
        <f>IF(ISTEXT(A7),A6+1,A7+1)</f>
        <v>3</v>
      </c>
      <c r="B8" s="119" t="s">
        <v>46</v>
      </c>
      <c r="C8" s="23">
        <v>0</v>
      </c>
      <c r="D8" s="23">
        <f>COUNTIF(K8:AP8,"&gt;0")-C8</f>
        <v>1</v>
      </c>
      <c r="E8" s="21">
        <f t="shared" ref="E8:E15" ca="1" si="3">SUM(F8:J8)</f>
        <v>9</v>
      </c>
      <c r="F8" s="24">
        <v>9</v>
      </c>
      <c r="G8" s="24">
        <f t="shared" ca="1" si="1"/>
        <v>0</v>
      </c>
      <c r="H8" s="24">
        <f t="shared" ca="1" si="1"/>
        <v>0</v>
      </c>
      <c r="I8" s="24">
        <f t="shared" ca="1" si="1"/>
        <v>0</v>
      </c>
      <c r="J8" s="24">
        <f t="shared" ca="1" si="1"/>
        <v>0</v>
      </c>
      <c r="K8" s="25">
        <v>9</v>
      </c>
      <c r="L8" s="26"/>
      <c r="M8" s="26"/>
      <c r="N8" s="27"/>
      <c r="O8" s="51"/>
      <c r="P8" s="25"/>
      <c r="Q8" s="26"/>
      <c r="R8" s="26"/>
      <c r="S8" s="27"/>
      <c r="T8" s="51"/>
      <c r="U8" s="25"/>
      <c r="V8" s="26"/>
      <c r="W8" s="26"/>
      <c r="X8" s="27"/>
      <c r="Y8" s="51"/>
      <c r="Z8" s="25"/>
      <c r="AA8" s="26"/>
      <c r="AB8" s="26"/>
      <c r="AC8" s="26"/>
      <c r="AD8" s="26"/>
      <c r="AE8" s="27"/>
      <c r="AF8" s="51"/>
      <c r="AG8" s="25"/>
      <c r="AH8" s="26"/>
      <c r="AI8" s="26"/>
      <c r="AJ8" s="26"/>
      <c r="AK8" s="27"/>
      <c r="AL8" s="59"/>
      <c r="AM8" s="59"/>
      <c r="AN8" s="59"/>
      <c r="AO8" s="59"/>
      <c r="AP8" s="59"/>
      <c r="AQ8" s="46" t="e">
        <f>IF(OR(#REF!="o",#REF!="p",#REF!="k",#REF!="w",#REF!="s",#REF!=$AQ$3,ISBLANK(#REF!)),1,0)</f>
        <v>#REF!</v>
      </c>
      <c r="AR8" s="66" t="str">
        <f t="shared" si="2"/>
        <v/>
      </c>
      <c r="AS8" s="16"/>
      <c r="AU8" s="30"/>
      <c r="AV8" s="30"/>
      <c r="AW8" s="30"/>
      <c r="AX8" s="30"/>
      <c r="AY8" s="30"/>
      <c r="AZ8" s="30"/>
      <c r="BA8" s="30"/>
      <c r="BC8" s="16"/>
      <c r="BJ8" s="6"/>
      <c r="BL8" s="1"/>
      <c r="BM8" s="30"/>
      <c r="BN8" s="30"/>
      <c r="BO8" s="30"/>
      <c r="BP8" s="30"/>
      <c r="BQ8" s="30"/>
      <c r="BR8" s="30"/>
      <c r="BS8" s="30"/>
    </row>
    <row r="9" spans="1:74" ht="12.75" customHeight="1" x14ac:dyDescent="0.2">
      <c r="A9" s="21">
        <v>4</v>
      </c>
      <c r="B9" s="119" t="s">
        <v>106</v>
      </c>
      <c r="C9" s="23">
        <v>1</v>
      </c>
      <c r="D9" s="23">
        <f>COUNTIF(K9:AP9,"&gt;0")-C9</f>
        <v>3</v>
      </c>
      <c r="E9" s="21">
        <f t="shared" ca="1" si="3"/>
        <v>120</v>
      </c>
      <c r="F9" s="24">
        <f ca="1">SUMIF(OFFSET($K$4,0,0,1,$J$2*5),F$4,$K9)*IF($E$2="S",15,1)</f>
        <v>0</v>
      </c>
      <c r="G9" s="24">
        <f ca="1">SUMIF(OFFSET($K$4,0,0,1,$J$2*5),G$4,$K9)*IF($E$2="S",15,1)</f>
        <v>0</v>
      </c>
      <c r="H9" s="24">
        <v>120</v>
      </c>
      <c r="I9" s="24">
        <f t="shared" ref="I9:J15" ca="1" si="4">SUMIF(OFFSET($K$4,0,0,1,$J$2*5),I$4,$K9)*IF($E$2="S",15,1)</f>
        <v>0</v>
      </c>
      <c r="J9" s="24">
        <f t="shared" ca="1" si="4"/>
        <v>0</v>
      </c>
      <c r="K9" s="31"/>
      <c r="L9" s="28"/>
      <c r="M9" s="28">
        <v>30</v>
      </c>
      <c r="N9" s="32"/>
      <c r="O9" s="65"/>
      <c r="P9" s="31"/>
      <c r="Q9" s="28"/>
      <c r="R9" s="28">
        <v>30</v>
      </c>
      <c r="S9" s="32"/>
      <c r="T9" s="65"/>
      <c r="U9" s="31"/>
      <c r="V9" s="28"/>
      <c r="W9" s="28">
        <v>30</v>
      </c>
      <c r="X9" s="32"/>
      <c r="Y9" s="65"/>
      <c r="Z9" s="31"/>
      <c r="AA9" s="28"/>
      <c r="AB9" s="93">
        <v>30</v>
      </c>
      <c r="AC9" s="50"/>
      <c r="AD9" s="28"/>
      <c r="AE9" s="32"/>
      <c r="AF9" s="65"/>
      <c r="AG9" s="31"/>
      <c r="AH9" s="28"/>
      <c r="AI9" s="92"/>
      <c r="AJ9" s="28"/>
      <c r="AK9" s="32"/>
      <c r="AL9" s="59"/>
      <c r="AM9" s="59"/>
      <c r="AN9" s="59"/>
      <c r="AO9" s="59"/>
      <c r="AP9" s="59"/>
      <c r="AQ9" s="46" t="e">
        <f>IF(OR(#REF!="o",#REF!="p",#REF!="k",#REF!="w",#REF!="s",#REF!=$AQ$3,ISBLANK(#REF!)),1,0)</f>
        <v>#REF!</v>
      </c>
      <c r="AR9" s="66" t="str">
        <f t="shared" si="2"/>
        <v/>
      </c>
      <c r="AS9" s="16"/>
      <c r="AU9" s="30"/>
      <c r="AV9" s="30"/>
      <c r="AW9" s="30"/>
      <c r="AX9" s="30"/>
      <c r="AY9" s="30"/>
      <c r="AZ9" s="30"/>
      <c r="BA9" s="30"/>
      <c r="BC9" s="16"/>
      <c r="BJ9" s="6"/>
      <c r="BL9" s="1"/>
      <c r="BM9" s="30"/>
      <c r="BN9" s="30"/>
      <c r="BO9" s="30"/>
      <c r="BP9" s="30"/>
      <c r="BQ9" s="30"/>
      <c r="BR9" s="30"/>
      <c r="BS9" s="30"/>
    </row>
    <row r="10" spans="1:74" ht="12.75" customHeight="1" x14ac:dyDescent="0.2">
      <c r="A10" s="21">
        <v>5</v>
      </c>
      <c r="B10" s="119" t="s">
        <v>67</v>
      </c>
      <c r="C10" s="23">
        <v>0</v>
      </c>
      <c r="D10" s="23">
        <f>COUNTIF(K10:AP10,"&gt;0")-C10</f>
        <v>1</v>
      </c>
      <c r="E10" s="21">
        <f t="shared" ca="1" si="3"/>
        <v>9</v>
      </c>
      <c r="F10" s="24">
        <v>9</v>
      </c>
      <c r="G10" s="24">
        <f ca="1">SUMIF(OFFSET($K$4,0,0,1,$J$2*5),G$4,$K10)*IF($E$2="S",15,1)</f>
        <v>0</v>
      </c>
      <c r="H10" s="24">
        <f ca="1">SUMIF(OFFSET($K$4,0,0,1,$J$2*5),H$4,$K10)*IF($E$2="S",15,1)</f>
        <v>0</v>
      </c>
      <c r="I10" s="24">
        <f t="shared" ca="1" si="4"/>
        <v>0</v>
      </c>
      <c r="J10" s="24">
        <f t="shared" ca="1" si="4"/>
        <v>0</v>
      </c>
      <c r="K10" s="25">
        <v>9</v>
      </c>
      <c r="L10" s="26"/>
      <c r="M10" s="26"/>
      <c r="N10" s="27"/>
      <c r="O10" s="51"/>
      <c r="P10" s="25"/>
      <c r="Q10" s="26"/>
      <c r="R10" s="26"/>
      <c r="S10" s="27"/>
      <c r="T10" s="51"/>
      <c r="U10" s="25"/>
      <c r="V10" s="26"/>
      <c r="W10" s="26"/>
      <c r="X10" s="27"/>
      <c r="Y10" s="51"/>
      <c r="Z10" s="25"/>
      <c r="AA10" s="26"/>
      <c r="AB10" s="26"/>
      <c r="AC10" s="26"/>
      <c r="AD10" s="26"/>
      <c r="AE10" s="27"/>
      <c r="AF10" s="51"/>
      <c r="AG10" s="25"/>
      <c r="AH10" s="26"/>
      <c r="AI10" s="26"/>
      <c r="AJ10" s="26"/>
      <c r="AK10" s="27"/>
      <c r="AL10" s="59"/>
      <c r="AM10" s="59"/>
      <c r="AN10" s="59"/>
      <c r="AO10" s="59"/>
      <c r="AP10" s="59"/>
      <c r="AQ10" s="46" t="e">
        <f>IF(OR(#REF!="o",#REF!="p",#REF!="k",#REF!="w",#REF!="s",#REF!=$AQ$3,ISBLANK(#REF!)),1,0)</f>
        <v>#REF!</v>
      </c>
      <c r="AR10" s="66" t="str">
        <f t="shared" si="2"/>
        <v/>
      </c>
      <c r="AS10" s="16"/>
      <c r="AU10" s="30"/>
      <c r="AV10" s="30"/>
      <c r="AW10" s="30"/>
      <c r="AX10" s="30"/>
      <c r="AY10" s="30"/>
      <c r="AZ10" s="30"/>
      <c r="BA10" s="30"/>
      <c r="BC10" s="16"/>
      <c r="BJ10" s="6"/>
      <c r="BL10" s="1"/>
      <c r="BM10" s="30"/>
      <c r="BN10" s="30"/>
      <c r="BO10" s="30"/>
      <c r="BP10" s="30"/>
      <c r="BQ10" s="30"/>
      <c r="BR10" s="30"/>
      <c r="BS10" s="30"/>
    </row>
    <row r="11" spans="1:74" ht="12.75" customHeight="1" x14ac:dyDescent="0.2">
      <c r="A11" s="21">
        <v>6</v>
      </c>
      <c r="B11" s="119" t="s">
        <v>71</v>
      </c>
      <c r="C11" s="23">
        <v>0</v>
      </c>
      <c r="D11" s="23">
        <f>COUNTIF(K11:AP11,"&gt;0")-C11</f>
        <v>2</v>
      </c>
      <c r="E11" s="21">
        <f t="shared" ca="1" si="3"/>
        <v>18</v>
      </c>
      <c r="F11" s="24">
        <v>9</v>
      </c>
      <c r="G11" s="24">
        <f ca="1">SUMIF(OFFSET($K$4,0,0,1,$J$2*5),G$4,$K11)*IF($E$2="S",15,1)</f>
        <v>0</v>
      </c>
      <c r="H11" s="24">
        <v>9</v>
      </c>
      <c r="I11" s="24">
        <f t="shared" ca="1" si="4"/>
        <v>0</v>
      </c>
      <c r="J11" s="24">
        <f t="shared" ca="1" si="4"/>
        <v>0</v>
      </c>
      <c r="K11" s="25"/>
      <c r="L11" s="26"/>
      <c r="M11" s="26"/>
      <c r="N11" s="27"/>
      <c r="O11" s="51"/>
      <c r="P11" s="25">
        <v>9</v>
      </c>
      <c r="Q11" s="26"/>
      <c r="R11" s="26">
        <v>9</v>
      </c>
      <c r="S11" s="27"/>
      <c r="T11" s="51"/>
      <c r="U11" s="25"/>
      <c r="V11" s="26"/>
      <c r="W11" s="26"/>
      <c r="X11" s="27"/>
      <c r="Y11" s="51"/>
      <c r="Z11" s="25"/>
      <c r="AA11" s="26"/>
      <c r="AB11" s="26"/>
      <c r="AC11" s="26"/>
      <c r="AD11" s="26"/>
      <c r="AE11" s="27"/>
      <c r="AF11" s="51"/>
      <c r="AG11" s="25"/>
      <c r="AH11" s="26"/>
      <c r="AI11" s="26"/>
      <c r="AJ11" s="26"/>
      <c r="AK11" s="27"/>
      <c r="AL11" s="59"/>
      <c r="AM11" s="59"/>
      <c r="AN11" s="59"/>
      <c r="AO11" s="59"/>
      <c r="AP11" s="59"/>
      <c r="AQ11" s="46" t="e">
        <f>IF(OR(#REF!="o",#REF!="p",#REF!="k",#REF!="w",#REF!="s",#REF!=$AQ$3,ISBLANK(#REF!)),1,0)</f>
        <v>#REF!</v>
      </c>
      <c r="AR11" s="66" t="str">
        <f t="shared" si="2"/>
        <v/>
      </c>
      <c r="AS11" s="16"/>
      <c r="AU11" s="30"/>
      <c r="AV11" s="30"/>
      <c r="AW11" s="30"/>
      <c r="AX11" s="30"/>
      <c r="AY11" s="30"/>
      <c r="AZ11" s="30"/>
      <c r="BA11" s="30"/>
      <c r="BC11" s="16"/>
      <c r="BJ11" s="6"/>
      <c r="BL11" s="1"/>
      <c r="BM11" s="30"/>
      <c r="BN11" s="30"/>
      <c r="BO11" s="30"/>
      <c r="BP11" s="30"/>
      <c r="BQ11" s="30"/>
      <c r="BR11" s="30"/>
      <c r="BS11" s="30"/>
    </row>
    <row r="12" spans="1:74" ht="12.75" customHeight="1" x14ac:dyDescent="0.2">
      <c r="A12" s="74">
        <v>7</v>
      </c>
      <c r="B12" s="120" t="s">
        <v>65</v>
      </c>
      <c r="C12" s="111">
        <v>0</v>
      </c>
      <c r="D12" s="111">
        <f>COUNTIF(K12:AP12,"&gt;0")-C12</f>
        <v>1</v>
      </c>
      <c r="E12" s="21">
        <f t="shared" ca="1" si="3"/>
        <v>18</v>
      </c>
      <c r="F12" s="112">
        <f ca="1">SUMIF(OFFSET($K$4,0,0,1,$J$2*5),F$4,$K12)*IF($E$2="S",15,1)</f>
        <v>0</v>
      </c>
      <c r="G12" s="112">
        <f ca="1">SUMIF(OFFSET($K$4,0,0,1,$J$2*5),G$4,$K12)*IF($E$2="S",15,1)</f>
        <v>0</v>
      </c>
      <c r="H12" s="112">
        <v>18</v>
      </c>
      <c r="I12" s="112">
        <f t="shared" ca="1" si="4"/>
        <v>0</v>
      </c>
      <c r="J12" s="111">
        <f t="shared" ca="1" si="4"/>
        <v>0</v>
      </c>
      <c r="K12" s="25"/>
      <c r="L12" s="26"/>
      <c r="M12" s="26"/>
      <c r="N12" s="27"/>
      <c r="O12" s="51"/>
      <c r="P12" s="25"/>
      <c r="Q12" s="26"/>
      <c r="R12" s="26">
        <v>18</v>
      </c>
      <c r="S12" s="27"/>
      <c r="T12" s="51"/>
      <c r="U12" s="25"/>
      <c r="V12" s="26"/>
      <c r="W12" s="26"/>
      <c r="X12" s="27"/>
      <c r="Y12" s="51"/>
      <c r="Z12" s="25"/>
      <c r="AA12" s="26"/>
      <c r="AB12" s="26"/>
      <c r="AC12" s="26"/>
      <c r="AD12" s="26"/>
      <c r="AE12" s="27"/>
      <c r="AF12" s="51"/>
      <c r="AG12" s="25"/>
      <c r="AH12" s="26"/>
      <c r="AI12" s="26"/>
      <c r="AJ12" s="26"/>
      <c r="AK12" s="27"/>
      <c r="AL12" s="59"/>
      <c r="AM12" s="59"/>
      <c r="AN12" s="59"/>
      <c r="AO12" s="59"/>
      <c r="AP12" s="59"/>
      <c r="AQ12" s="46" t="e">
        <f>IF(OR(#REF!="o",#REF!="p",#REF!="k",#REF!="w",#REF!="s",#REF!=$AQ$3,ISBLANK(#REF!)),1,0)</f>
        <v>#REF!</v>
      </c>
      <c r="AR12" s="66" t="str">
        <f t="shared" si="2"/>
        <v/>
      </c>
      <c r="AS12" s="16"/>
      <c r="AU12" s="30"/>
      <c r="AV12" s="30"/>
      <c r="AW12" s="30"/>
      <c r="AX12" s="30"/>
      <c r="AY12" s="30"/>
      <c r="AZ12" s="30"/>
      <c r="BA12" s="30"/>
      <c r="BC12" s="16"/>
      <c r="BJ12" s="6"/>
      <c r="BL12" s="1"/>
      <c r="BM12" s="30"/>
      <c r="BN12" s="30"/>
      <c r="BO12" s="30"/>
      <c r="BP12" s="30"/>
      <c r="BQ12" s="30"/>
      <c r="BR12" s="30"/>
      <c r="BU12" s="106"/>
      <c r="BV12" s="106"/>
    </row>
    <row r="13" spans="1:74" ht="12.75" customHeight="1" x14ac:dyDescent="0.2">
      <c r="A13" s="74">
        <v>8</v>
      </c>
      <c r="B13" s="120" t="s">
        <v>28</v>
      </c>
      <c r="C13" s="111">
        <v>0</v>
      </c>
      <c r="D13" s="111"/>
      <c r="E13" s="21">
        <f t="shared" ca="1" si="3"/>
        <v>0</v>
      </c>
      <c r="F13" s="112">
        <f ca="1">SUMIF(OFFSET($K$4,0,0,1,$J$2*5),F$4,$K13)*IF($E$2="S",15,1)</f>
        <v>0</v>
      </c>
      <c r="G13" s="112">
        <f ca="1">SUMIF(OFFSET($K$4,0,0,1,$J$2*5),G$4,$K13)*IF($E$2="S",15,1)</f>
        <v>0</v>
      </c>
      <c r="H13" s="112"/>
      <c r="I13" s="112">
        <f t="shared" ca="1" si="4"/>
        <v>0</v>
      </c>
      <c r="J13" s="111">
        <f t="shared" ca="1" si="4"/>
        <v>0</v>
      </c>
      <c r="K13" s="25"/>
      <c r="L13" s="26"/>
      <c r="M13" s="26"/>
      <c r="N13" s="27"/>
      <c r="O13" s="51"/>
      <c r="P13" s="25"/>
      <c r="Q13" s="26"/>
      <c r="R13" s="26"/>
      <c r="S13" s="27"/>
      <c r="T13" s="51"/>
      <c r="U13" s="25"/>
      <c r="V13" s="26"/>
      <c r="W13" s="26"/>
      <c r="X13" s="27"/>
      <c r="Y13" s="51"/>
      <c r="Z13" s="25"/>
      <c r="AA13" s="26"/>
      <c r="AB13" s="26"/>
      <c r="AC13" s="26"/>
      <c r="AD13" s="26"/>
      <c r="AE13" s="27"/>
      <c r="AF13" s="51"/>
      <c r="AG13" s="25"/>
      <c r="AH13" s="26"/>
      <c r="AI13" s="26"/>
      <c r="AJ13" s="26"/>
      <c r="AK13" s="27"/>
      <c r="AL13" s="59"/>
      <c r="AM13" s="59"/>
      <c r="AN13" s="59"/>
      <c r="AO13" s="59"/>
      <c r="AP13" s="59"/>
      <c r="AQ13" s="46" t="e">
        <f>IF(OR(#REF!="o",#REF!="p",#REF!="k",#REF!="w",#REF!="s",#REF!=$AQ$3,ISBLANK(#REF!)),1,0)</f>
        <v>#REF!</v>
      </c>
      <c r="AR13" s="66" t="str">
        <f t="shared" si="2"/>
        <v/>
      </c>
      <c r="AS13" s="16"/>
      <c r="AU13" s="30"/>
      <c r="AV13" s="30"/>
      <c r="AW13" s="30"/>
      <c r="AX13" s="30"/>
      <c r="AY13" s="30"/>
      <c r="AZ13" s="30"/>
      <c r="BA13" s="30"/>
      <c r="BC13" s="16"/>
      <c r="BJ13" s="6"/>
      <c r="BL13" s="1"/>
      <c r="BM13" s="30"/>
      <c r="BN13" s="30"/>
      <c r="BO13" s="30"/>
      <c r="BP13" s="30"/>
      <c r="BQ13" s="30"/>
      <c r="BR13" s="30"/>
      <c r="BS13" s="30"/>
    </row>
    <row r="14" spans="1:74" ht="12.75" customHeight="1" x14ac:dyDescent="0.2">
      <c r="A14" s="21">
        <v>9</v>
      </c>
      <c r="B14" s="119" t="s">
        <v>97</v>
      </c>
      <c r="C14" s="23">
        <v>0</v>
      </c>
      <c r="D14" s="111">
        <v>1</v>
      </c>
      <c r="E14" s="21">
        <v>18</v>
      </c>
      <c r="F14" s="24">
        <v>18</v>
      </c>
      <c r="G14" s="24">
        <f ca="1">SUMIF(OFFSET($K$4,0,0,1,$J$2*5),G$4,$K14)*IF($E$2="S",15,1)</f>
        <v>0</v>
      </c>
      <c r="H14" s="24">
        <f ca="1">SUMIF(OFFSET($K$4,0,0,1,$J$2*5),H$4,$K14)*IF($E$2="S",15,1)</f>
        <v>0</v>
      </c>
      <c r="I14" s="24">
        <f ca="1">SUMIF(OFFSET($K$4,0,0,1,$J$2*5),I$4,$K14)*IF($E$2="S",15,1)</f>
        <v>0</v>
      </c>
      <c r="J14" s="24">
        <f ca="1">SUMIF(OFFSET($K$4,0,0,1,$J$2*5),J$4,$K14)*IF($E$2="S",15,1)</f>
        <v>0</v>
      </c>
      <c r="K14" s="25">
        <v>18</v>
      </c>
      <c r="L14" s="26"/>
      <c r="M14" s="26"/>
      <c r="N14" s="27"/>
      <c r="O14" s="51"/>
      <c r="P14" s="25"/>
      <c r="Q14" s="26"/>
      <c r="R14" s="26"/>
      <c r="S14" s="27"/>
      <c r="T14" s="51"/>
      <c r="U14" s="25"/>
      <c r="V14" s="26"/>
      <c r="W14" s="26"/>
      <c r="X14" s="27"/>
      <c r="Y14" s="51"/>
      <c r="Z14" s="25"/>
      <c r="AA14" s="26"/>
      <c r="AB14" s="26"/>
      <c r="AC14" s="26"/>
      <c r="AD14" s="26"/>
      <c r="AE14" s="27"/>
      <c r="AF14" s="51"/>
      <c r="AG14" s="25"/>
      <c r="AH14" s="26"/>
      <c r="AI14" s="26"/>
      <c r="AJ14" s="26"/>
      <c r="AK14" s="27"/>
      <c r="AL14" s="59"/>
      <c r="AM14" s="59"/>
      <c r="AN14" s="59"/>
      <c r="AO14" s="59"/>
      <c r="AP14" s="59"/>
      <c r="AQ14" s="46"/>
      <c r="AR14" s="66"/>
      <c r="AS14" s="16"/>
      <c r="AU14" s="30"/>
      <c r="AV14" s="30"/>
      <c r="AW14" s="30"/>
      <c r="AX14" s="30"/>
      <c r="AY14" s="30"/>
      <c r="AZ14" s="30"/>
      <c r="BA14" s="30"/>
      <c r="BC14" s="16"/>
      <c r="BJ14" s="6"/>
      <c r="BL14" s="1"/>
      <c r="BM14" s="30"/>
      <c r="BN14" s="30"/>
      <c r="BO14" s="30"/>
      <c r="BP14" s="30"/>
      <c r="BQ14" s="30"/>
      <c r="BR14" s="30"/>
      <c r="BS14" s="30"/>
    </row>
    <row r="15" spans="1:74" ht="24.75" customHeight="1" x14ac:dyDescent="0.2">
      <c r="A15" s="53">
        <v>10</v>
      </c>
      <c r="B15" s="113" t="s">
        <v>74</v>
      </c>
      <c r="C15" s="56"/>
      <c r="D15" s="56">
        <v>1</v>
      </c>
      <c r="E15" s="21">
        <f t="shared" ca="1" si="3"/>
        <v>9</v>
      </c>
      <c r="F15" s="57">
        <f ca="1">SUMIF(OFFSET($K$4,0,0,1,$J$2*5),F$4,$K15)*IF($E$2="S",15,1)</f>
        <v>0</v>
      </c>
      <c r="G15" s="57">
        <f ca="1">SUMIF(OFFSET($K$4,0,0,1,$J$2*5),G$4,$K15)*IF($E$2="S",15,1)</f>
        <v>0</v>
      </c>
      <c r="H15" s="57">
        <v>9</v>
      </c>
      <c r="I15" s="57">
        <f t="shared" ca="1" si="4"/>
        <v>0</v>
      </c>
      <c r="J15" s="57">
        <f t="shared" ca="1" si="4"/>
        <v>0</v>
      </c>
      <c r="K15" s="25"/>
      <c r="L15" s="26"/>
      <c r="M15" s="26"/>
      <c r="N15" s="27"/>
      <c r="O15" s="51"/>
      <c r="P15" s="25"/>
      <c r="Q15" s="26"/>
      <c r="R15" s="26"/>
      <c r="S15" s="27"/>
      <c r="T15" s="51"/>
      <c r="U15" s="25"/>
      <c r="V15" s="26"/>
      <c r="W15" s="26"/>
      <c r="X15" s="27"/>
      <c r="Y15" s="51"/>
      <c r="Z15" s="25"/>
      <c r="AA15" s="26"/>
      <c r="AB15" s="26"/>
      <c r="AC15" s="26"/>
      <c r="AD15" s="26">
        <v>9</v>
      </c>
      <c r="AE15" s="27"/>
      <c r="AF15" s="51"/>
      <c r="AG15" s="25"/>
      <c r="AH15" s="26"/>
      <c r="AI15" s="26"/>
      <c r="AJ15" s="26"/>
      <c r="AK15" s="27"/>
      <c r="AL15" s="59"/>
      <c r="AM15" s="59"/>
      <c r="AN15" s="59"/>
      <c r="AO15" s="59"/>
      <c r="AP15" s="59"/>
      <c r="AQ15" s="46"/>
      <c r="AR15" s="66" t="str">
        <f t="shared" si="2"/>
        <v/>
      </c>
      <c r="AS15" s="16"/>
      <c r="AU15" s="30"/>
      <c r="AV15" s="30"/>
      <c r="AW15" s="30"/>
      <c r="AX15" s="30"/>
      <c r="AY15" s="30"/>
      <c r="AZ15" s="30"/>
      <c r="BA15" s="30"/>
      <c r="BC15" s="16"/>
      <c r="BJ15" s="6"/>
      <c r="BL15" s="1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88">
        <f t="shared" ref="C16:AK16" si="5">SUM(C17:C28)</f>
        <v>5</v>
      </c>
      <c r="D16" s="88">
        <f t="shared" si="5"/>
        <v>18</v>
      </c>
      <c r="E16" s="88">
        <f t="shared" ca="1" si="5"/>
        <v>270</v>
      </c>
      <c r="F16" s="88">
        <f t="shared" ca="1" si="5"/>
        <v>99</v>
      </c>
      <c r="G16" s="88">
        <f t="shared" ca="1" si="5"/>
        <v>9</v>
      </c>
      <c r="H16" s="88">
        <f t="shared" ca="1" si="5"/>
        <v>54</v>
      </c>
      <c r="I16" s="88">
        <f t="shared" ca="1" si="5"/>
        <v>108</v>
      </c>
      <c r="J16" s="88">
        <f t="shared" ca="1" si="5"/>
        <v>0</v>
      </c>
      <c r="K16" s="88">
        <f t="shared" si="5"/>
        <v>27</v>
      </c>
      <c r="L16" s="88">
        <f t="shared" si="5"/>
        <v>9</v>
      </c>
      <c r="M16" s="88">
        <f t="shared" si="5"/>
        <v>0</v>
      </c>
      <c r="N16" s="88">
        <f t="shared" si="5"/>
        <v>36</v>
      </c>
      <c r="O16" s="88">
        <f t="shared" si="5"/>
        <v>0</v>
      </c>
      <c r="P16" s="88">
        <f t="shared" si="5"/>
        <v>36</v>
      </c>
      <c r="Q16" s="88">
        <f t="shared" si="5"/>
        <v>0</v>
      </c>
      <c r="R16" s="88">
        <f t="shared" si="5"/>
        <v>18</v>
      </c>
      <c r="S16" s="88">
        <f t="shared" si="5"/>
        <v>36</v>
      </c>
      <c r="T16" s="88">
        <f t="shared" si="5"/>
        <v>0</v>
      </c>
      <c r="U16" s="88">
        <f t="shared" si="5"/>
        <v>27</v>
      </c>
      <c r="V16" s="88">
        <f t="shared" si="5"/>
        <v>0</v>
      </c>
      <c r="W16" s="88">
        <f t="shared" si="5"/>
        <v>18</v>
      </c>
      <c r="X16" s="88">
        <f t="shared" si="5"/>
        <v>36</v>
      </c>
      <c r="Y16" s="88">
        <f t="shared" si="5"/>
        <v>0</v>
      </c>
      <c r="Z16" s="88">
        <f t="shared" si="5"/>
        <v>9</v>
      </c>
      <c r="AA16" s="88">
        <f t="shared" si="5"/>
        <v>0</v>
      </c>
      <c r="AB16" s="88">
        <f t="shared" si="5"/>
        <v>18</v>
      </c>
      <c r="AC16" s="88">
        <f t="shared" si="5"/>
        <v>0</v>
      </c>
      <c r="AD16" s="88">
        <f t="shared" si="5"/>
        <v>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59"/>
      <c r="AM16" s="59"/>
      <c r="AN16" s="59"/>
      <c r="AO16" s="59"/>
      <c r="AP16" s="59"/>
      <c r="AQ16" s="46"/>
      <c r="AR16" s="2" t="str">
        <f t="shared" si="2"/>
        <v/>
      </c>
      <c r="AS16" s="16"/>
      <c r="AT16" s="105"/>
      <c r="AU16" s="41"/>
      <c r="AV16" s="41"/>
      <c r="AW16" s="41"/>
      <c r="AX16" s="41"/>
      <c r="AY16" s="41"/>
      <c r="AZ16" s="41"/>
      <c r="BA16" s="41"/>
      <c r="BC16" s="16"/>
      <c r="BL16" s="1"/>
      <c r="BS16" s="30"/>
    </row>
    <row r="17" spans="1:71" ht="12.75" customHeight="1" x14ac:dyDescent="0.2">
      <c r="A17" s="21">
        <v>11</v>
      </c>
      <c r="B17" s="119" t="s">
        <v>47</v>
      </c>
      <c r="C17" s="23"/>
      <c r="D17" s="23">
        <f>COUNTIF(K17:AP17,"&gt;0")-C17</f>
        <v>2</v>
      </c>
      <c r="E17" s="21">
        <f t="shared" ref="E17:E28" ca="1" si="6">SUM(F17:J17)</f>
        <v>18</v>
      </c>
      <c r="F17" s="24">
        <v>9</v>
      </c>
      <c r="G17" s="24">
        <v>9</v>
      </c>
      <c r="H17" s="24">
        <f t="shared" ref="H17:J18" ca="1" si="7">SUMIF(OFFSET($K$4,0,0,1,$J$2*5),H$4,$K17)*IF($E$2="S",15,1)</f>
        <v>0</v>
      </c>
      <c r="I17" s="24">
        <f t="shared" ca="1" si="7"/>
        <v>0</v>
      </c>
      <c r="J17" s="24">
        <f t="shared" ca="1" si="7"/>
        <v>0</v>
      </c>
      <c r="K17" s="26">
        <v>9</v>
      </c>
      <c r="L17" s="26">
        <v>9</v>
      </c>
      <c r="M17" s="26"/>
      <c r="N17" s="27"/>
      <c r="O17" s="51"/>
      <c r="P17" s="25"/>
      <c r="Q17" s="26"/>
      <c r="R17" s="26"/>
      <c r="S17" s="27"/>
      <c r="T17" s="51"/>
      <c r="U17" s="25"/>
      <c r="V17" s="26"/>
      <c r="W17" s="26"/>
      <c r="X17" s="27"/>
      <c r="Y17" s="51"/>
      <c r="Z17" s="25"/>
      <c r="AA17" s="26"/>
      <c r="AB17" s="26"/>
      <c r="AC17" s="26"/>
      <c r="AD17" s="26"/>
      <c r="AE17" s="27"/>
      <c r="AF17" s="51"/>
      <c r="AG17" s="25"/>
      <c r="AH17" s="26"/>
      <c r="AI17" s="26"/>
      <c r="AJ17" s="26"/>
      <c r="AK17" s="27"/>
      <c r="AL17" s="59"/>
      <c r="AM17" s="59"/>
      <c r="AN17" s="59"/>
      <c r="AO17" s="59"/>
      <c r="AP17" s="59"/>
      <c r="AQ17" s="46" t="e">
        <f>IF(OR(#REF!="o",#REF!="p",#REF!="k",#REF!="w",#REF!="s",#REF!=$AQ$3,ISBLANK(#REF!)),1,0)</f>
        <v>#REF!</v>
      </c>
      <c r="AR17" s="66" t="str">
        <f t="shared" si="2"/>
        <v/>
      </c>
      <c r="AS17" s="16"/>
      <c r="AU17" s="30"/>
      <c r="AV17" s="30"/>
      <c r="AW17" s="30"/>
      <c r="AX17" s="30"/>
      <c r="AY17" s="30"/>
      <c r="AZ17" s="30"/>
      <c r="BA17" s="30"/>
      <c r="BC17" s="16"/>
      <c r="BJ17" s="6"/>
      <c r="BL17" s="1"/>
      <c r="BM17" s="30"/>
      <c r="BN17" s="30"/>
      <c r="BO17" s="30"/>
      <c r="BP17" s="30"/>
      <c r="BQ17" s="30"/>
      <c r="BR17" s="30"/>
      <c r="BS17" s="30"/>
    </row>
    <row r="18" spans="1:71" ht="12.75" customHeight="1" x14ac:dyDescent="0.2">
      <c r="A18" s="21">
        <v>12</v>
      </c>
      <c r="B18" s="119" t="s">
        <v>108</v>
      </c>
      <c r="C18" s="23">
        <v>1</v>
      </c>
      <c r="D18" s="23">
        <f>COUNTIF(K18:AP18,"&gt;0")-C18</f>
        <v>1</v>
      </c>
      <c r="E18" s="21">
        <f t="shared" ca="1" si="6"/>
        <v>27</v>
      </c>
      <c r="F18" s="24">
        <v>9</v>
      </c>
      <c r="G18" s="24"/>
      <c r="H18" s="24">
        <f t="shared" ca="1" si="7"/>
        <v>0</v>
      </c>
      <c r="I18" s="24">
        <v>18</v>
      </c>
      <c r="J18" s="24">
        <f t="shared" ca="1" si="7"/>
        <v>0</v>
      </c>
      <c r="K18" s="109">
        <v>9</v>
      </c>
      <c r="L18" s="26"/>
      <c r="M18" s="26"/>
      <c r="N18" s="27">
        <v>18</v>
      </c>
      <c r="O18" s="51"/>
      <c r="P18" s="25"/>
      <c r="Q18" s="26"/>
      <c r="R18" s="26"/>
      <c r="S18" s="27"/>
      <c r="T18" s="51"/>
      <c r="U18" s="25"/>
      <c r="V18" s="26"/>
      <c r="W18" s="26"/>
      <c r="X18" s="27"/>
      <c r="Y18" s="51"/>
      <c r="Z18" s="25"/>
      <c r="AA18" s="26"/>
      <c r="AB18" s="26"/>
      <c r="AC18" s="26"/>
      <c r="AD18" s="26"/>
      <c r="AE18" s="27"/>
      <c r="AF18" s="51"/>
      <c r="AG18" s="25"/>
      <c r="AH18" s="26"/>
      <c r="AI18" s="26"/>
      <c r="AJ18" s="26"/>
      <c r="AK18" s="27"/>
      <c r="AL18" s="59"/>
      <c r="AM18" s="59"/>
      <c r="AN18" s="59"/>
      <c r="AO18" s="59"/>
      <c r="AP18" s="59"/>
      <c r="AQ18" s="46" t="e">
        <f>IF(OR(#REF!="o",#REF!="p",#REF!="k",#REF!="w",#REF!="s",#REF!=$AQ$3,ISBLANK(#REF!)),1,0)</f>
        <v>#REF!</v>
      </c>
      <c r="AR18" s="66" t="str">
        <f t="shared" si="2"/>
        <v/>
      </c>
      <c r="AS18" s="16"/>
      <c r="AU18" s="30"/>
      <c r="AV18" s="30"/>
      <c r="AW18" s="30"/>
      <c r="AX18" s="30"/>
      <c r="AY18" s="30"/>
      <c r="AZ18" s="30"/>
      <c r="BA18" s="30"/>
      <c r="BC18" s="16"/>
      <c r="BJ18" s="6"/>
      <c r="BL18" s="1"/>
      <c r="BM18" s="30"/>
      <c r="BN18" s="30"/>
      <c r="BO18" s="30"/>
      <c r="BP18" s="30"/>
      <c r="BQ18" s="30"/>
      <c r="BR18" s="30"/>
      <c r="BS18" s="30"/>
    </row>
    <row r="19" spans="1:71" ht="13.5" customHeight="1" x14ac:dyDescent="0.2">
      <c r="A19" s="21">
        <v>13</v>
      </c>
      <c r="B19" s="119" t="s">
        <v>111</v>
      </c>
      <c r="C19" s="23">
        <v>1</v>
      </c>
      <c r="D19" s="23">
        <f>COUNTIF(K19:AP19,"&gt;0")-C19</f>
        <v>1</v>
      </c>
      <c r="E19" s="21">
        <f t="shared" ca="1" si="6"/>
        <v>27</v>
      </c>
      <c r="F19" s="24">
        <v>9</v>
      </c>
      <c r="G19" s="24">
        <f t="shared" ref="G19:H19" ca="1" si="8">SUMIF(OFFSET($K$4,0,0,1,$J$2*5),G$4,$K19)*IF($E$2="S",15,1)</f>
        <v>0</v>
      </c>
      <c r="H19" s="24">
        <f t="shared" ca="1" si="8"/>
        <v>0</v>
      </c>
      <c r="I19" s="24">
        <v>18</v>
      </c>
      <c r="J19" s="24">
        <f ca="1">SUMIF(OFFSET($K$4,0,0,1,$J$2*5),J$4,$K19)*IF($E$2="S",15,1)</f>
        <v>0</v>
      </c>
      <c r="K19" s="109">
        <v>9</v>
      </c>
      <c r="L19" s="26"/>
      <c r="M19" s="26"/>
      <c r="N19" s="27">
        <v>18</v>
      </c>
      <c r="O19" s="51"/>
      <c r="P19" s="25"/>
      <c r="Q19" s="26"/>
      <c r="R19" s="26"/>
      <c r="S19" s="27"/>
      <c r="T19" s="51"/>
      <c r="U19" s="25"/>
      <c r="V19" s="26"/>
      <c r="W19" s="26"/>
      <c r="X19" s="27"/>
      <c r="Y19" s="51"/>
      <c r="Z19" s="25"/>
      <c r="AA19" s="26"/>
      <c r="AB19" s="26"/>
      <c r="AC19" s="26"/>
      <c r="AD19" s="26"/>
      <c r="AE19" s="27"/>
      <c r="AF19" s="51"/>
      <c r="AG19" s="25"/>
      <c r="AH19" s="26"/>
      <c r="AI19" s="26"/>
      <c r="AJ19" s="26"/>
      <c r="AK19" s="27"/>
      <c r="AL19" s="59"/>
      <c r="AM19" s="59"/>
      <c r="AN19" s="59"/>
      <c r="AO19" s="59"/>
      <c r="AP19" s="59"/>
      <c r="AQ19" s="46" t="e">
        <f>IF(OR(#REF!="o",#REF!="p",#REF!="k",#REF!="w",#REF!="s",#REF!=$AQ$3,ISBLANK(#REF!)),1,0)</f>
        <v>#REF!</v>
      </c>
      <c r="AR19" s="66" t="str">
        <f t="shared" si="2"/>
        <v/>
      </c>
      <c r="AS19" s="16"/>
      <c r="AU19" s="30"/>
      <c r="AV19" s="30"/>
      <c r="AW19" s="30"/>
      <c r="AX19" s="30"/>
      <c r="AY19" s="30"/>
      <c r="AZ19" s="30"/>
      <c r="BA19" s="30"/>
      <c r="BC19" s="16"/>
      <c r="BJ19" s="6"/>
      <c r="BL19" s="1"/>
      <c r="BM19" s="30"/>
      <c r="BN19" s="30"/>
      <c r="BO19" s="30"/>
      <c r="BP19" s="30"/>
      <c r="BQ19" s="30"/>
      <c r="BR19" s="30"/>
      <c r="BS19" s="30"/>
    </row>
    <row r="20" spans="1:71" ht="12.75" customHeight="1" x14ac:dyDescent="0.2">
      <c r="A20" s="21">
        <v>14</v>
      </c>
      <c r="B20" s="119" t="s">
        <v>50</v>
      </c>
      <c r="C20" s="23">
        <v>0</v>
      </c>
      <c r="D20" s="23">
        <f>COUNTIF(K20:AP20,"&gt;0")-C20</f>
        <v>2</v>
      </c>
      <c r="E20" s="21">
        <f t="shared" ca="1" si="6"/>
        <v>18</v>
      </c>
      <c r="F20" s="24">
        <v>9</v>
      </c>
      <c r="G20" s="24"/>
      <c r="H20" s="24">
        <f ca="1">SUMIF(OFFSET($K$4,0,0,1,$J$2*5),H$4,$K20)*IF($E$2="S",15,1)</f>
        <v>0</v>
      </c>
      <c r="I20" s="24">
        <v>9</v>
      </c>
      <c r="J20" s="24">
        <f t="shared" ref="J20:J28" ca="1" si="9">SUMIF(OFFSET($K$4,0,0,1,$J$2*5),J$4,$K20)*IF($E$2="S",15,1)</f>
        <v>0</v>
      </c>
      <c r="K20" s="25"/>
      <c r="L20" s="26"/>
      <c r="M20" s="26"/>
      <c r="N20" s="27"/>
      <c r="O20" s="51"/>
      <c r="P20" s="25">
        <v>9</v>
      </c>
      <c r="Q20" s="26"/>
      <c r="R20" s="26"/>
      <c r="S20" s="27">
        <v>9</v>
      </c>
      <c r="T20" s="51"/>
      <c r="U20" s="25"/>
      <c r="V20" s="26"/>
      <c r="W20" s="26"/>
      <c r="X20" s="27"/>
      <c r="Y20" s="51"/>
      <c r="Z20" s="25"/>
      <c r="AA20" s="26"/>
      <c r="AB20" s="26"/>
      <c r="AC20" s="26"/>
      <c r="AD20" s="26"/>
      <c r="AE20" s="27"/>
      <c r="AF20" s="51"/>
      <c r="AG20" s="25"/>
      <c r="AH20" s="26"/>
      <c r="AI20" s="26"/>
      <c r="AJ20" s="26"/>
      <c r="AK20" s="27"/>
      <c r="AL20" s="59"/>
      <c r="AM20" s="59"/>
      <c r="AN20" s="59"/>
      <c r="AO20" s="59"/>
      <c r="AP20" s="59"/>
      <c r="AQ20" s="46" t="e">
        <f>IF(OR(#REF!="o",#REF!="p",#REF!="k",#REF!="w",#REF!="s",#REF!=$AQ$3,ISBLANK(#REF!)),1,0)</f>
        <v>#REF!</v>
      </c>
      <c r="AR20" s="66" t="str">
        <f t="shared" ref="AR20:AR35" si="10">TRIM(CONCATENATE(IF(AND(LEN(AU20)&gt;0,AU20&gt;0),TEXT(AU$4,"#0"),""),IF(AND(LEN(AV20)&gt;0,AV20&gt;0),CONCATENATE(" ",TEXT(AV$4,"#0")),""),IF(AND(LEN(AW20)&gt;0,AW20&gt;0),CONCATENATE(" ",TEXT(AW$4,"#0")),""),IF(AND(LEN(AX20)&gt;0,AX20&gt;0),CONCATENATE(" ",TEXT(AX$4,"#0")),""),IF(AND(LEN(AY20)&gt;0,AY20&gt;0),CONCATENATE(" ",TEXT(AY$4,"#0")),""),IF(AND(LEN(AZ20)&gt;0,AZ20&gt;0),CONCATENATE(" ",TEXT(AZ$4,"#0")),""),IF(AND(LEN(BA20)&gt;0,BA20&gt;0),CONCATENATE(" ",TEXT(BA$4,"#0")),"")))</f>
        <v/>
      </c>
      <c r="AS20" s="16"/>
      <c r="AU20" s="30"/>
      <c r="AV20" s="30"/>
      <c r="AW20" s="30"/>
      <c r="AX20" s="30"/>
      <c r="AY20" s="30"/>
      <c r="AZ20" s="30"/>
      <c r="BA20" s="30"/>
      <c r="BC20" s="16"/>
      <c r="BJ20" s="6"/>
      <c r="BL20" s="1"/>
      <c r="BM20" s="30"/>
      <c r="BN20" s="30"/>
      <c r="BO20" s="30"/>
      <c r="BP20" s="30"/>
      <c r="BQ20" s="30"/>
      <c r="BR20" s="30"/>
      <c r="BS20" s="30"/>
    </row>
    <row r="21" spans="1:71" ht="12.75" customHeight="1" x14ac:dyDescent="0.2">
      <c r="A21" s="21">
        <v>15</v>
      </c>
      <c r="B21" s="119" t="s">
        <v>48</v>
      </c>
      <c r="C21" s="23">
        <v>1</v>
      </c>
      <c r="D21" s="23">
        <f>COUNTIF(K21:AP21,"&gt;0")-C21</f>
        <v>1</v>
      </c>
      <c r="E21" s="21">
        <v>27</v>
      </c>
      <c r="F21" s="24">
        <v>9</v>
      </c>
      <c r="G21" s="24">
        <f t="shared" ref="G21:G28" ca="1" si="11">SUMIF(OFFSET($K$4,0,0,1,$J$2*5),G$4,$K21)*IF($E$2="S",15,1)</f>
        <v>0</v>
      </c>
      <c r="H21" s="24">
        <f ca="1">SUMIF(OFFSET($K$4,0,0,1,$J$2*5),H$4,$K21)*IF($E$2="S",15,1)</f>
        <v>0</v>
      </c>
      <c r="I21" s="24">
        <v>18</v>
      </c>
      <c r="J21" s="24">
        <f t="shared" ca="1" si="9"/>
        <v>0</v>
      </c>
      <c r="K21" s="25"/>
      <c r="L21" s="26"/>
      <c r="M21" s="26"/>
      <c r="N21" s="27"/>
      <c r="O21" s="51"/>
      <c r="P21" s="70">
        <v>9</v>
      </c>
      <c r="Q21" s="26"/>
      <c r="R21" s="26"/>
      <c r="S21" s="27">
        <v>18</v>
      </c>
      <c r="T21" s="51"/>
      <c r="U21" s="25"/>
      <c r="V21" s="26"/>
      <c r="W21" s="26"/>
      <c r="X21" s="27"/>
      <c r="Y21" s="51"/>
      <c r="Z21" s="25"/>
      <c r="AA21" s="26"/>
      <c r="AB21" s="26"/>
      <c r="AC21" s="26"/>
      <c r="AD21" s="26"/>
      <c r="AE21" s="27"/>
      <c r="AF21" s="51"/>
      <c r="AG21" s="25"/>
      <c r="AH21" s="26"/>
      <c r="AI21" s="26"/>
      <c r="AJ21" s="26"/>
      <c r="AK21" s="27"/>
      <c r="AL21" s="59"/>
      <c r="AM21" s="59"/>
      <c r="AN21" s="59"/>
      <c r="AO21" s="59"/>
      <c r="AP21" s="59"/>
      <c r="AQ21" s="46" t="e">
        <f>IF(OR(#REF!="o",#REF!="p",#REF!="k",#REF!="w",#REF!="s",#REF!=$AQ$3,ISBLANK(#REF!)),1,0)</f>
        <v>#REF!</v>
      </c>
      <c r="AR21" s="66" t="str">
        <f t="shared" si="10"/>
        <v/>
      </c>
      <c r="AS21" s="16"/>
      <c r="AU21" s="30"/>
      <c r="AV21" s="30"/>
      <c r="AW21" s="30"/>
      <c r="AX21" s="30"/>
      <c r="AY21" s="30"/>
      <c r="AZ21" s="30"/>
      <c r="BA21" s="30"/>
      <c r="BC21" s="16"/>
      <c r="BJ21" s="6"/>
      <c r="BL21" s="1"/>
      <c r="BM21" s="30"/>
      <c r="BN21" s="30"/>
      <c r="BO21" s="30"/>
      <c r="BP21" s="30"/>
      <c r="BQ21" s="30"/>
      <c r="BR21" s="30"/>
      <c r="BS21" s="30"/>
    </row>
    <row r="22" spans="1:71" ht="24.75" customHeight="1" x14ac:dyDescent="0.2">
      <c r="A22" s="21">
        <v>16</v>
      </c>
      <c r="B22" s="119" t="s">
        <v>117</v>
      </c>
      <c r="C22" s="23">
        <v>1</v>
      </c>
      <c r="D22" s="23">
        <f>COUNTIF(K22:AP22,"&gt;0")-C22</f>
        <v>1</v>
      </c>
      <c r="E22" s="21">
        <f t="shared" ca="1" si="6"/>
        <v>27</v>
      </c>
      <c r="F22" s="24">
        <v>9</v>
      </c>
      <c r="G22" s="24">
        <f t="shared" ca="1" si="11"/>
        <v>0</v>
      </c>
      <c r="H22" s="24">
        <v>18</v>
      </c>
      <c r="I22" s="24"/>
      <c r="J22" s="24">
        <f t="shared" ca="1" si="9"/>
        <v>0</v>
      </c>
      <c r="K22" s="31"/>
      <c r="L22" s="28"/>
      <c r="M22" s="28"/>
      <c r="N22" s="32"/>
      <c r="O22" s="65"/>
      <c r="P22" s="71">
        <v>9</v>
      </c>
      <c r="Q22" s="28"/>
      <c r="R22" s="28">
        <v>18</v>
      </c>
      <c r="S22" s="32"/>
      <c r="T22" s="65"/>
      <c r="U22" s="31"/>
      <c r="V22" s="28"/>
      <c r="W22" s="28"/>
      <c r="X22" s="32"/>
      <c r="Y22" s="65"/>
      <c r="Z22" s="31"/>
      <c r="AA22" s="28"/>
      <c r="AB22" s="28"/>
      <c r="AC22" s="28"/>
      <c r="AD22" s="28"/>
      <c r="AE22" s="32"/>
      <c r="AF22" s="65"/>
      <c r="AG22" s="31"/>
      <c r="AH22" s="28"/>
      <c r="AI22" s="28"/>
      <c r="AJ22" s="26"/>
      <c r="AK22" s="32"/>
      <c r="AL22" s="59"/>
      <c r="AM22" s="59"/>
      <c r="AN22" s="59"/>
      <c r="AO22" s="59"/>
      <c r="AP22" s="59"/>
      <c r="AQ22" s="46" t="e">
        <f>IF(OR(#REF!="o",#REF!="p",#REF!="k",#REF!="w",#REF!="s",#REF!=$AQ$3,ISBLANK(#REF!)),1,0)</f>
        <v>#REF!</v>
      </c>
      <c r="AR22" s="66" t="str">
        <f t="shared" si="10"/>
        <v/>
      </c>
      <c r="AS22" s="16"/>
      <c r="AU22" s="30"/>
      <c r="AV22" s="30"/>
      <c r="AW22" s="30"/>
      <c r="AX22" s="30"/>
      <c r="AY22" s="30"/>
      <c r="AZ22" s="30"/>
      <c r="BA22" s="30"/>
      <c r="BC22" s="16"/>
      <c r="BJ22" s="6"/>
      <c r="BL22" s="1"/>
      <c r="BM22" s="30"/>
      <c r="BN22" s="30"/>
      <c r="BO22" s="30"/>
      <c r="BP22" s="30"/>
      <c r="BQ22" s="30"/>
      <c r="BR22" s="30"/>
      <c r="BS22" s="30"/>
    </row>
    <row r="23" spans="1:71" ht="12.75" customHeight="1" x14ac:dyDescent="0.2">
      <c r="A23" s="21">
        <v>17</v>
      </c>
      <c r="B23" s="119" t="s">
        <v>77</v>
      </c>
      <c r="C23" s="23"/>
      <c r="D23" s="23">
        <v>2</v>
      </c>
      <c r="E23" s="21">
        <f t="shared" ca="1" si="6"/>
        <v>18</v>
      </c>
      <c r="F23" s="24">
        <v>9</v>
      </c>
      <c r="G23" s="24">
        <f t="shared" ca="1" si="11"/>
        <v>0</v>
      </c>
      <c r="H23" s="24">
        <f ca="1">SUMIF(OFFSET($K$4,0,0,1,$J$2*5),H$4,$K23)*IF($E$2="S",15,1)</f>
        <v>0</v>
      </c>
      <c r="I23" s="24">
        <v>9</v>
      </c>
      <c r="J23" s="24">
        <f t="shared" ca="1" si="9"/>
        <v>0</v>
      </c>
      <c r="K23" s="25"/>
      <c r="L23" s="26"/>
      <c r="M23" s="26"/>
      <c r="N23" s="27"/>
      <c r="O23" s="51"/>
      <c r="P23" s="31">
        <v>9</v>
      </c>
      <c r="Q23" s="26"/>
      <c r="R23" s="26"/>
      <c r="S23" s="27">
        <v>9</v>
      </c>
      <c r="T23" s="51"/>
      <c r="U23" s="25"/>
      <c r="V23" s="26"/>
      <c r="W23" s="26"/>
      <c r="X23" s="27"/>
      <c r="Y23" s="51"/>
      <c r="Z23" s="25"/>
      <c r="AA23" s="26"/>
      <c r="AB23" s="26"/>
      <c r="AC23" s="26"/>
      <c r="AD23" s="26"/>
      <c r="AE23" s="27"/>
      <c r="AF23" s="51"/>
      <c r="AG23" s="25"/>
      <c r="AH23" s="26"/>
      <c r="AI23" s="26"/>
      <c r="AJ23" s="26"/>
      <c r="AK23" s="27"/>
      <c r="AL23" s="59"/>
      <c r="AM23" s="59"/>
      <c r="AN23" s="59"/>
      <c r="AO23" s="59"/>
      <c r="AP23" s="59"/>
      <c r="AQ23" s="46" t="e">
        <f>IF(OR(#REF!="o",#REF!="p",#REF!="k",#REF!="w",#REF!="s",#REF!=$AQ$3,ISBLANK(#REF!)),1,0)</f>
        <v>#REF!</v>
      </c>
      <c r="AR23" s="66" t="str">
        <f t="shared" si="10"/>
        <v/>
      </c>
      <c r="AS23" s="16"/>
      <c r="AU23" s="30"/>
      <c r="AV23" s="30"/>
      <c r="AW23" s="30"/>
      <c r="AX23" s="30"/>
      <c r="AY23" s="30"/>
      <c r="AZ23" s="30"/>
      <c r="BA23" s="30"/>
      <c r="BC23" s="16"/>
      <c r="BJ23" s="6"/>
      <c r="BL23" s="1"/>
      <c r="BM23" s="30"/>
      <c r="BN23" s="30"/>
      <c r="BO23" s="30"/>
      <c r="BP23" s="30"/>
      <c r="BQ23" s="30"/>
      <c r="BR23" s="30"/>
      <c r="BS23" s="30"/>
    </row>
    <row r="24" spans="1:71" ht="12.75" customHeight="1" x14ac:dyDescent="0.2">
      <c r="A24" s="21">
        <v>18</v>
      </c>
      <c r="B24" s="119" t="s">
        <v>78</v>
      </c>
      <c r="C24" s="23"/>
      <c r="D24" s="23">
        <f>COUNTIF(K24:AP24,"&gt;0")-C24</f>
        <v>2</v>
      </c>
      <c r="E24" s="21">
        <f t="shared" ca="1" si="6"/>
        <v>27</v>
      </c>
      <c r="F24" s="24">
        <v>9</v>
      </c>
      <c r="G24" s="24">
        <f t="shared" ca="1" si="11"/>
        <v>0</v>
      </c>
      <c r="H24" s="24">
        <f ca="1">SUMIF(OFFSET($K$4,0,0,1,$J$2*5),H$4,$K24)*IF($E$2="S",15,1)</f>
        <v>0</v>
      </c>
      <c r="I24" s="24">
        <v>18</v>
      </c>
      <c r="J24" s="24">
        <f t="shared" ca="1" si="9"/>
        <v>0</v>
      </c>
      <c r="K24" s="25"/>
      <c r="L24" s="26"/>
      <c r="M24" s="26"/>
      <c r="N24" s="27"/>
      <c r="O24" s="51"/>
      <c r="P24" s="25"/>
      <c r="Q24" s="26"/>
      <c r="R24" s="26"/>
      <c r="S24" s="27"/>
      <c r="T24" s="51"/>
      <c r="U24" s="26">
        <v>9</v>
      </c>
      <c r="V24" s="28"/>
      <c r="W24" s="28"/>
      <c r="X24" s="32">
        <v>18</v>
      </c>
      <c r="Y24" s="51"/>
      <c r="Z24" s="25"/>
      <c r="AA24" s="26"/>
      <c r="AB24" s="26"/>
      <c r="AC24" s="26"/>
      <c r="AD24" s="26"/>
      <c r="AE24" s="27"/>
      <c r="AF24" s="51"/>
      <c r="AG24" s="25"/>
      <c r="AH24" s="26"/>
      <c r="AI24" s="26"/>
      <c r="AJ24" s="26"/>
      <c r="AK24" s="27"/>
      <c r="AL24" s="59"/>
      <c r="AM24" s="59"/>
      <c r="AN24" s="59"/>
      <c r="AO24" s="59"/>
      <c r="AP24" s="59"/>
      <c r="AQ24" s="46" t="e">
        <f>IF(OR(#REF!="o",#REF!="p",#REF!="k",#REF!="w",#REF!="s",#REF!=$AQ$3,ISBLANK(#REF!)),1,0)</f>
        <v>#REF!</v>
      </c>
      <c r="AR24" s="66" t="str">
        <f t="shared" si="10"/>
        <v/>
      </c>
      <c r="AS24" s="16"/>
      <c r="AU24" s="30"/>
      <c r="AV24" s="30"/>
      <c r="AW24" s="30"/>
      <c r="AX24" s="30"/>
      <c r="AY24" s="30"/>
      <c r="AZ24" s="30"/>
      <c r="BA24" s="30"/>
      <c r="BC24" s="16"/>
      <c r="BJ24" s="6"/>
      <c r="BL24" s="1"/>
      <c r="BM24" s="30"/>
      <c r="BN24" s="30"/>
      <c r="BO24" s="30"/>
      <c r="BP24" s="30"/>
      <c r="BQ24" s="30"/>
      <c r="BR24" s="30"/>
      <c r="BS24" s="30"/>
    </row>
    <row r="25" spans="1:71" ht="12.75" customHeight="1" x14ac:dyDescent="0.2">
      <c r="A25" s="21">
        <v>19</v>
      </c>
      <c r="B25" s="119" t="s">
        <v>63</v>
      </c>
      <c r="C25" s="23"/>
      <c r="D25" s="23">
        <f>COUNTIF(K25:AP25,"&gt;0")-C25</f>
        <v>2</v>
      </c>
      <c r="E25" s="21">
        <f t="shared" ca="1" si="6"/>
        <v>18</v>
      </c>
      <c r="F25" s="24">
        <v>9</v>
      </c>
      <c r="G25" s="24">
        <f t="shared" ca="1" si="11"/>
        <v>0</v>
      </c>
      <c r="H25" s="24">
        <f ca="1">SUMIF(OFFSET($K$4,0,0,1,$J$2*5),H$4,$K25)*IF($E$2="S",15,1)</f>
        <v>0</v>
      </c>
      <c r="I25" s="24">
        <v>9</v>
      </c>
      <c r="J25" s="24">
        <f t="shared" ca="1" si="9"/>
        <v>0</v>
      </c>
      <c r="K25" s="31"/>
      <c r="L25" s="26"/>
      <c r="M25" s="26"/>
      <c r="N25" s="27"/>
      <c r="O25" s="65"/>
      <c r="P25" s="31"/>
      <c r="Q25" s="26"/>
      <c r="R25" s="26"/>
      <c r="S25" s="27"/>
      <c r="T25" s="51"/>
      <c r="U25" s="26">
        <v>9</v>
      </c>
      <c r="V25" s="26"/>
      <c r="W25" s="26"/>
      <c r="X25" s="27">
        <v>9</v>
      </c>
      <c r="Y25" s="29"/>
      <c r="Z25" s="25"/>
      <c r="AA25" s="26"/>
      <c r="AB25" s="26"/>
      <c r="AC25" s="26"/>
      <c r="AD25" s="26"/>
      <c r="AE25" s="27"/>
      <c r="AF25" s="51"/>
      <c r="AG25" s="25"/>
      <c r="AH25" s="26"/>
      <c r="AI25" s="26"/>
      <c r="AJ25" s="26"/>
      <c r="AK25" s="27"/>
      <c r="AL25" s="59"/>
      <c r="AM25" s="59"/>
      <c r="AN25" s="59"/>
      <c r="AO25" s="59"/>
      <c r="AP25" s="59"/>
      <c r="AQ25" s="46" t="e">
        <f>IF(OR(#REF!="o",#REF!="p",#REF!="k",#REF!="w",#REF!="s",#REF!=$AQ$3,ISBLANK(#REF!)),1,0)</f>
        <v>#REF!</v>
      </c>
      <c r="AR25" s="66" t="str">
        <f t="shared" si="10"/>
        <v/>
      </c>
      <c r="AS25" s="16"/>
      <c r="AU25" s="30"/>
      <c r="AV25" s="30"/>
      <c r="AW25" s="30"/>
      <c r="AX25" s="30"/>
      <c r="AY25" s="30"/>
      <c r="AZ25" s="30"/>
      <c r="BA25" s="30"/>
      <c r="BC25" s="16"/>
      <c r="BJ25" s="6"/>
      <c r="BL25" s="1"/>
      <c r="BM25" s="30"/>
      <c r="BN25" s="30"/>
      <c r="BO25" s="30"/>
      <c r="BP25" s="30"/>
      <c r="BQ25" s="30"/>
      <c r="BR25" s="30"/>
      <c r="BS25" s="30"/>
    </row>
    <row r="26" spans="1:71" ht="12.75" customHeight="1" x14ac:dyDescent="0.2">
      <c r="A26" s="21">
        <v>20</v>
      </c>
      <c r="B26" s="119" t="s">
        <v>62</v>
      </c>
      <c r="C26" s="23"/>
      <c r="D26" s="23">
        <f>COUNTIF(K26:AP26,"&gt;0")-C26</f>
        <v>2</v>
      </c>
      <c r="E26" s="21">
        <f t="shared" ca="1" si="6"/>
        <v>18</v>
      </c>
      <c r="F26" s="24">
        <v>9</v>
      </c>
      <c r="G26" s="24">
        <f t="shared" ca="1" si="11"/>
        <v>0</v>
      </c>
      <c r="H26" s="24">
        <f ca="1">SUMIF(OFFSET($K$4,0,0,1,$J$2*5),H$4,$K26)*IF($E$2="S",15,1)</f>
        <v>0</v>
      </c>
      <c r="I26" s="24">
        <v>9</v>
      </c>
      <c r="J26" s="24">
        <f t="shared" ca="1" si="9"/>
        <v>0</v>
      </c>
      <c r="K26" s="94"/>
      <c r="L26" s="26"/>
      <c r="M26" s="26"/>
      <c r="N26" s="27"/>
      <c r="O26" s="51"/>
      <c r="P26" s="25"/>
      <c r="Q26" s="26"/>
      <c r="R26" s="26"/>
      <c r="S26" s="27"/>
      <c r="T26" s="51"/>
      <c r="U26" s="26">
        <v>9</v>
      </c>
      <c r="V26" s="28"/>
      <c r="W26" s="28"/>
      <c r="X26" s="27">
        <v>9</v>
      </c>
      <c r="Y26" s="51"/>
      <c r="Z26" s="31"/>
      <c r="AA26" s="28"/>
      <c r="AB26" s="28"/>
      <c r="AC26" s="26"/>
      <c r="AD26" s="26"/>
      <c r="AE26" s="27"/>
      <c r="AF26" s="51"/>
      <c r="AG26" s="25"/>
      <c r="AH26" s="26"/>
      <c r="AI26" s="26"/>
      <c r="AJ26" s="26"/>
      <c r="AK26" s="27"/>
      <c r="AL26" s="59"/>
      <c r="AM26" s="59"/>
      <c r="AN26" s="59"/>
      <c r="AO26" s="59"/>
      <c r="AP26" s="59"/>
      <c r="AQ26" s="46" t="e">
        <f>IF(OR(#REF!="o",#REF!="p",#REF!="k",#REF!="w",#REF!="s",#REF!=$AQ$3,ISBLANK(#REF!)),1,0)</f>
        <v>#REF!</v>
      </c>
      <c r="AR26" s="66" t="str">
        <f t="shared" si="10"/>
        <v/>
      </c>
      <c r="AS26" s="16"/>
      <c r="AU26" s="30"/>
      <c r="AV26" s="30"/>
      <c r="AW26" s="30"/>
      <c r="AX26" s="30"/>
      <c r="AY26" s="30"/>
      <c r="AZ26" s="30"/>
      <c r="BA26" s="30"/>
      <c r="BC26" s="16"/>
      <c r="BJ26" s="6"/>
      <c r="BL26" s="1"/>
      <c r="BM26" s="30"/>
      <c r="BN26" s="30"/>
      <c r="BO26" s="30"/>
      <c r="BP26" s="30"/>
      <c r="BQ26" s="30"/>
      <c r="BR26" s="30"/>
      <c r="BS26" s="30"/>
    </row>
    <row r="27" spans="1:71" ht="12.75" customHeight="1" x14ac:dyDescent="0.2">
      <c r="A27" s="21">
        <v>21</v>
      </c>
      <c r="B27" s="119" t="s">
        <v>51</v>
      </c>
      <c r="C27" s="23">
        <v>0</v>
      </c>
      <c r="D27" s="23">
        <f>COUNTIF(K27:AP27,"&gt;0")-C27</f>
        <v>1</v>
      </c>
      <c r="E27" s="21">
        <f t="shared" ca="1" si="6"/>
        <v>18</v>
      </c>
      <c r="F27" s="24">
        <f ca="1">SUMIF(OFFSET($K$4,0,0,1,$J$2*5),F$4,$K27)*IF($E$2="S",15,1)</f>
        <v>0</v>
      </c>
      <c r="G27" s="24">
        <f t="shared" ca="1" si="11"/>
        <v>0</v>
      </c>
      <c r="H27" s="24">
        <v>18</v>
      </c>
      <c r="I27" s="24">
        <f ca="1">SUMIF(OFFSET($K$4,0,0,1,$J$2*5),I$4,$K27)*IF($E$2="S",15,1)</f>
        <v>0</v>
      </c>
      <c r="J27" s="24">
        <f t="shared" ca="1" si="9"/>
        <v>0</v>
      </c>
      <c r="K27" s="25"/>
      <c r="L27" s="26"/>
      <c r="M27" s="26"/>
      <c r="N27" s="27"/>
      <c r="O27" s="51"/>
      <c r="P27" s="25"/>
      <c r="Q27" s="26"/>
      <c r="R27" s="26"/>
      <c r="S27" s="27"/>
      <c r="T27" s="51"/>
      <c r="U27" s="31"/>
      <c r="V27" s="28"/>
      <c r="W27" s="28">
        <v>18</v>
      </c>
      <c r="X27" s="32"/>
      <c r="Y27" s="51"/>
      <c r="Z27" s="25"/>
      <c r="AA27" s="26"/>
      <c r="AB27" s="26"/>
      <c r="AC27" s="26"/>
      <c r="AD27" s="26"/>
      <c r="AE27" s="27"/>
      <c r="AF27" s="51"/>
      <c r="AG27" s="25"/>
      <c r="AH27" s="26"/>
      <c r="AI27" s="26"/>
      <c r="AJ27" s="26"/>
      <c r="AK27" s="27"/>
      <c r="AL27" s="59"/>
      <c r="AM27" s="59"/>
      <c r="AN27" s="59"/>
      <c r="AO27" s="59"/>
      <c r="AP27" s="59"/>
      <c r="AQ27" s="46" t="e">
        <f>IF(OR(#REF!="o",#REF!="p",#REF!="k",#REF!="w",#REF!="s",#REF!=$AQ$3,ISBLANK(#REF!)),1,0)</f>
        <v>#REF!</v>
      </c>
      <c r="AR27" s="66" t="str">
        <f t="shared" si="10"/>
        <v/>
      </c>
      <c r="AS27" s="16"/>
      <c r="AU27" s="30"/>
      <c r="AV27" s="30"/>
      <c r="AW27" s="30"/>
      <c r="AX27" s="30"/>
      <c r="AY27" s="30"/>
      <c r="AZ27" s="30"/>
      <c r="BA27" s="30"/>
      <c r="BC27" s="16"/>
      <c r="BJ27" s="6"/>
      <c r="BL27" s="1"/>
      <c r="BM27" s="30"/>
      <c r="BN27" s="30"/>
      <c r="BO27" s="30"/>
      <c r="BP27" s="30"/>
      <c r="BQ27" s="30"/>
      <c r="BR27" s="30"/>
      <c r="BS27" s="30"/>
    </row>
    <row r="28" spans="1:71" ht="12.75" customHeight="1" x14ac:dyDescent="0.2">
      <c r="A28" s="21">
        <v>22</v>
      </c>
      <c r="B28" s="119" t="s">
        <v>80</v>
      </c>
      <c r="C28" s="23">
        <v>1</v>
      </c>
      <c r="D28" s="23">
        <f>COUNTIF(K28:AP28,"&gt;0")-C28</f>
        <v>1</v>
      </c>
      <c r="E28" s="21">
        <f t="shared" ca="1" si="6"/>
        <v>27</v>
      </c>
      <c r="F28" s="24">
        <v>9</v>
      </c>
      <c r="G28" s="24">
        <f t="shared" ca="1" si="11"/>
        <v>0</v>
      </c>
      <c r="H28" s="24">
        <v>18</v>
      </c>
      <c r="I28" s="24"/>
      <c r="J28" s="24">
        <f t="shared" ca="1" si="9"/>
        <v>0</v>
      </c>
      <c r="K28" s="25"/>
      <c r="L28" s="26"/>
      <c r="M28" s="26"/>
      <c r="N28" s="27"/>
      <c r="O28" s="51"/>
      <c r="P28" s="25"/>
      <c r="Q28" s="26"/>
      <c r="R28" s="26"/>
      <c r="S28" s="27"/>
      <c r="T28" s="51"/>
      <c r="U28" s="31"/>
      <c r="V28" s="28"/>
      <c r="W28" s="28"/>
      <c r="X28" s="32"/>
      <c r="Y28" s="51"/>
      <c r="Z28" s="70">
        <v>9</v>
      </c>
      <c r="AA28" s="26"/>
      <c r="AB28" s="26">
        <v>18</v>
      </c>
      <c r="AC28" s="26"/>
      <c r="AD28" s="26"/>
      <c r="AE28" s="27"/>
      <c r="AF28" s="51"/>
      <c r="AG28" s="25"/>
      <c r="AH28" s="26"/>
      <c r="AI28" s="26"/>
      <c r="AJ28" s="26"/>
      <c r="AK28" s="27"/>
      <c r="AL28" s="59"/>
      <c r="AM28" s="59"/>
      <c r="AN28" s="59"/>
      <c r="AO28" s="59"/>
      <c r="AP28" s="59"/>
      <c r="AQ28" s="46" t="e">
        <f>IF(OR(#REF!="o",#REF!="p",#REF!="k",#REF!="w",#REF!="s",#REF!=$AQ$3,ISBLANK(#REF!)),1,0)</f>
        <v>#REF!</v>
      </c>
      <c r="AR28" s="66" t="str">
        <f t="shared" si="10"/>
        <v/>
      </c>
      <c r="AS28" s="16"/>
      <c r="AU28" s="30"/>
      <c r="AV28" s="30"/>
      <c r="AW28" s="30"/>
      <c r="AX28" s="30"/>
      <c r="AY28" s="30"/>
      <c r="AZ28" s="30"/>
      <c r="BA28" s="30"/>
      <c r="BC28" s="16"/>
      <c r="BJ28" s="6"/>
      <c r="BL28" s="1"/>
      <c r="BM28" s="30"/>
      <c r="BN28" s="30"/>
      <c r="BO28" s="30"/>
      <c r="BP28" s="30"/>
      <c r="BQ28" s="30"/>
      <c r="BR28" s="30"/>
    </row>
    <row r="29" spans="1:71" x14ac:dyDescent="0.2">
      <c r="A29" s="77" t="s">
        <v>18</v>
      </c>
      <c r="B29" s="121" t="s">
        <v>25</v>
      </c>
      <c r="C29" s="88">
        <f t="shared" ref="C29:AK29" si="12">SUM(C30:C47)</f>
        <v>6</v>
      </c>
      <c r="D29" s="88">
        <f t="shared" si="12"/>
        <v>26</v>
      </c>
      <c r="E29" s="88">
        <f t="shared" ca="1" si="12"/>
        <v>387</v>
      </c>
      <c r="F29" s="88">
        <f t="shared" ca="1" si="12"/>
        <v>171</v>
      </c>
      <c r="G29" s="88">
        <f t="shared" ca="1" si="12"/>
        <v>18</v>
      </c>
      <c r="H29" s="88">
        <f t="shared" ca="1" si="12"/>
        <v>126</v>
      </c>
      <c r="I29" s="88">
        <f t="shared" ca="1" si="12"/>
        <v>72</v>
      </c>
      <c r="J29" s="88">
        <f t="shared" ca="1" si="12"/>
        <v>0</v>
      </c>
      <c r="K29" s="88">
        <f t="shared" si="12"/>
        <v>27</v>
      </c>
      <c r="L29" s="88">
        <f t="shared" si="12"/>
        <v>0</v>
      </c>
      <c r="M29" s="88">
        <f t="shared" si="12"/>
        <v>9</v>
      </c>
      <c r="N29" s="88">
        <f t="shared" si="12"/>
        <v>36</v>
      </c>
      <c r="O29" s="88">
        <f t="shared" si="12"/>
        <v>15</v>
      </c>
      <c r="P29" s="88">
        <f t="shared" si="12"/>
        <v>27</v>
      </c>
      <c r="Q29" s="88">
        <f t="shared" si="12"/>
        <v>9</v>
      </c>
      <c r="R29" s="88">
        <f t="shared" si="12"/>
        <v>9</v>
      </c>
      <c r="S29" s="88">
        <f t="shared" si="12"/>
        <v>9</v>
      </c>
      <c r="T29" s="88">
        <f t="shared" si="12"/>
        <v>0</v>
      </c>
      <c r="U29" s="88">
        <f t="shared" si="12"/>
        <v>72</v>
      </c>
      <c r="V29" s="88">
        <f t="shared" si="12"/>
        <v>0</v>
      </c>
      <c r="W29" s="88">
        <f t="shared" si="12"/>
        <v>54</v>
      </c>
      <c r="X29" s="88">
        <f t="shared" si="12"/>
        <v>9</v>
      </c>
      <c r="Y29" s="88">
        <f t="shared" si="12"/>
        <v>0</v>
      </c>
      <c r="Z29" s="88">
        <f t="shared" si="12"/>
        <v>36</v>
      </c>
      <c r="AA29" s="88">
        <f t="shared" si="12"/>
        <v>9</v>
      </c>
      <c r="AB29" s="88">
        <f t="shared" si="12"/>
        <v>63</v>
      </c>
      <c r="AC29" s="88">
        <f t="shared" si="12"/>
        <v>0</v>
      </c>
      <c r="AD29" s="88">
        <f t="shared" si="12"/>
        <v>0</v>
      </c>
      <c r="AE29" s="88">
        <f t="shared" si="12"/>
        <v>9</v>
      </c>
      <c r="AF29" s="88">
        <f t="shared" si="12"/>
        <v>0</v>
      </c>
      <c r="AG29" s="88">
        <f t="shared" si="12"/>
        <v>0</v>
      </c>
      <c r="AH29" s="88">
        <f t="shared" si="12"/>
        <v>0</v>
      </c>
      <c r="AI29" s="88">
        <f t="shared" si="12"/>
        <v>0</v>
      </c>
      <c r="AJ29" s="88">
        <f t="shared" si="12"/>
        <v>0</v>
      </c>
      <c r="AK29" s="88">
        <f t="shared" si="12"/>
        <v>0</v>
      </c>
      <c r="AL29" s="59"/>
      <c r="AM29" s="59"/>
      <c r="AN29" s="59"/>
      <c r="AO29" s="59"/>
      <c r="AP29" s="59"/>
      <c r="AQ29" s="46"/>
      <c r="AR29" s="2" t="str">
        <f t="shared" si="10"/>
        <v/>
      </c>
      <c r="AS29" s="16"/>
      <c r="AT29" s="105"/>
      <c r="AU29" s="41"/>
      <c r="AV29" s="41"/>
      <c r="AW29" s="41"/>
      <c r="AX29" s="41"/>
      <c r="AY29" s="41"/>
      <c r="AZ29" s="41"/>
      <c r="BA29" s="41"/>
      <c r="BC29" s="16"/>
      <c r="BK29" s="107"/>
      <c r="BL29" s="16"/>
      <c r="BS29" s="30"/>
    </row>
    <row r="30" spans="1:71" ht="12.75" customHeight="1" x14ac:dyDescent="0.2">
      <c r="A30" s="21">
        <v>23</v>
      </c>
      <c r="B30" s="119" t="s">
        <v>68</v>
      </c>
      <c r="C30" s="23"/>
      <c r="D30" s="23">
        <v>2</v>
      </c>
      <c r="E30" s="21">
        <f>SUM(F30:J30)</f>
        <v>18</v>
      </c>
      <c r="F30" s="24">
        <v>9</v>
      </c>
      <c r="G30" s="24"/>
      <c r="H30" s="24"/>
      <c r="I30" s="24">
        <v>9</v>
      </c>
      <c r="J30" s="24"/>
      <c r="K30" s="31">
        <v>9</v>
      </c>
      <c r="L30" s="28"/>
      <c r="M30" s="28"/>
      <c r="N30" s="32">
        <v>9</v>
      </c>
      <c r="O30" s="65"/>
      <c r="P30" s="31"/>
      <c r="Q30" s="26"/>
      <c r="R30" s="26"/>
      <c r="S30" s="27"/>
      <c r="T30" s="51"/>
      <c r="U30" s="25"/>
      <c r="V30" s="26"/>
      <c r="W30" s="26"/>
      <c r="X30" s="27"/>
      <c r="Y30" s="29"/>
      <c r="Z30" s="25"/>
      <c r="AA30" s="26"/>
      <c r="AB30" s="26"/>
      <c r="AC30" s="26"/>
      <c r="AD30" s="26"/>
      <c r="AE30" s="27"/>
      <c r="AF30" s="51"/>
      <c r="AG30" s="25"/>
      <c r="AH30" s="26"/>
      <c r="AI30" s="26"/>
      <c r="AJ30" s="26"/>
      <c r="AK30" s="27"/>
      <c r="AL30" s="59"/>
      <c r="AM30" s="59"/>
      <c r="AN30" s="59"/>
      <c r="AO30" s="59"/>
      <c r="AP30" s="59"/>
      <c r="AQ30" s="46" t="e">
        <f>IF(OR(#REF!="o",#REF!="p",#REF!="k",#REF!="w",#REF!="s",#REF!=$AQ$3,ISBLANK(#REF!)),1,0)</f>
        <v>#REF!</v>
      </c>
      <c r="AR30" s="66"/>
      <c r="AS30" s="16"/>
      <c r="AU30" s="30"/>
      <c r="AV30" s="30"/>
      <c r="AW30" s="30"/>
      <c r="AX30" s="30"/>
      <c r="AY30" s="30"/>
      <c r="AZ30" s="30"/>
      <c r="BA30" s="30"/>
      <c r="BC30" s="16"/>
      <c r="BJ30" s="6"/>
      <c r="BL30" s="1"/>
      <c r="BM30" s="30"/>
      <c r="BN30" s="30"/>
      <c r="BO30" s="30"/>
      <c r="BP30" s="30"/>
      <c r="BQ30" s="30"/>
      <c r="BR30" s="30"/>
      <c r="BS30" s="30"/>
    </row>
    <row r="31" spans="1:71" ht="12.75" customHeight="1" x14ac:dyDescent="0.2">
      <c r="A31" s="21">
        <f>A30+1</f>
        <v>24</v>
      </c>
      <c r="B31" s="119" t="s">
        <v>49</v>
      </c>
      <c r="C31" s="23">
        <v>1</v>
      </c>
      <c r="D31" s="23">
        <f>COUNTIF(K31:AP31,"&gt;0")-C31</f>
        <v>1</v>
      </c>
      <c r="E31" s="21">
        <v>27</v>
      </c>
      <c r="F31" s="24">
        <v>9</v>
      </c>
      <c r="G31" s="24">
        <f ca="1">SUMIF(OFFSET($K$4,0,0,1,$J$2*5),G$4,$K31)*IF($E$2="S",15,1)</f>
        <v>0</v>
      </c>
      <c r="H31" s="24">
        <f ca="1">SUMIF(OFFSET($K$4,0,0,1,$J$2*5),H$4,$K31)*IF($E$2="S",15,1)</f>
        <v>0</v>
      </c>
      <c r="I31" s="24">
        <v>18</v>
      </c>
      <c r="J31" s="24">
        <f ca="1">SUMIF(OFFSET($K$4,0,0,1,$J$2*5),J$4,$K31)*IF($E$2="S",15,1)</f>
        <v>0</v>
      </c>
      <c r="K31" s="114">
        <v>9</v>
      </c>
      <c r="L31" s="28"/>
      <c r="M31" s="28"/>
      <c r="N31" s="32">
        <v>18</v>
      </c>
      <c r="O31" s="65"/>
      <c r="P31" s="31"/>
      <c r="Q31" s="26"/>
      <c r="R31" s="26"/>
      <c r="S31" s="27"/>
      <c r="T31" s="51"/>
      <c r="U31" s="25"/>
      <c r="V31" s="26"/>
      <c r="W31" s="26"/>
      <c r="X31" s="27"/>
      <c r="Y31" s="29"/>
      <c r="Z31" s="25"/>
      <c r="AA31" s="26"/>
      <c r="AB31" s="26"/>
      <c r="AC31" s="26"/>
      <c r="AD31" s="26"/>
      <c r="AE31" s="27"/>
      <c r="AF31" s="51"/>
      <c r="AG31" s="25"/>
      <c r="AH31" s="26"/>
      <c r="AI31" s="26"/>
      <c r="AJ31" s="26"/>
      <c r="AK31" s="27"/>
      <c r="AL31" s="59"/>
      <c r="AM31" s="59"/>
      <c r="AN31" s="59"/>
      <c r="AO31" s="59"/>
      <c r="AP31" s="59"/>
      <c r="AQ31" s="46" t="e">
        <f>IF(OR(#REF!="o",#REF!="p",#REF!="k",#REF!="w",#REF!="s",#REF!=$AQ$3,ISBLANK(#REF!)),1,0)</f>
        <v>#REF!</v>
      </c>
      <c r="AR31" s="66" t="str">
        <f>TRIM(CONCATENATE(IF(AND(LEN(AU31)&gt;0,AU31&gt;0),TEXT(AU$4,"#0"),""),IF(AND(LEN(AV31)&gt;0,AV31&gt;0),CONCATENATE(" ",TEXT(AV$4,"#0")),""),IF(AND(LEN(AW31)&gt;0,AW31&gt;0),CONCATENATE(" ",TEXT(AW$4,"#0")),""),IF(AND(LEN(AX31)&gt;0,AX31&gt;0),CONCATENATE(" ",TEXT(AX$4,"#0")),""),IF(AND(LEN(AY31)&gt;0,AY31&gt;0),CONCATENATE(" ",TEXT(AY$4,"#0")),""),IF(AND(LEN(AZ31)&gt;0,AZ31&gt;0),CONCATENATE(" ",TEXT(AZ$4,"#0")),""),IF(AND(LEN(BA31)&gt;0,BA31&gt;0),CONCATENATE(" ",TEXT(BA$4,"#0")),"")))</f>
        <v/>
      </c>
      <c r="AS31" s="16"/>
      <c r="AU31" s="30"/>
      <c r="AV31" s="30"/>
      <c r="AW31" s="30"/>
      <c r="AX31" s="30"/>
      <c r="AY31" s="30"/>
      <c r="AZ31" s="30"/>
      <c r="BA31" s="30"/>
      <c r="BC31" s="16"/>
      <c r="BJ31" s="6"/>
      <c r="BL31" s="1"/>
      <c r="BM31" s="30"/>
      <c r="BN31" s="30"/>
      <c r="BO31" s="30"/>
      <c r="BP31" s="30"/>
      <c r="BQ31" s="30"/>
      <c r="BR31" s="30"/>
      <c r="BS31" s="30"/>
    </row>
    <row r="32" spans="1:71" ht="12.75" customHeight="1" x14ac:dyDescent="0.2">
      <c r="A32" s="21">
        <f t="shared" ref="A32:A47" si="13">A31+1</f>
        <v>25</v>
      </c>
      <c r="B32" s="21" t="s">
        <v>113</v>
      </c>
      <c r="C32" s="23"/>
      <c r="D32" s="23">
        <v>1</v>
      </c>
      <c r="E32" s="23">
        <v>9</v>
      </c>
      <c r="F32" s="26"/>
      <c r="G32" s="26"/>
      <c r="H32" s="24"/>
      <c r="I32" s="24">
        <v>9</v>
      </c>
      <c r="J32" s="24"/>
      <c r="K32" s="25"/>
      <c r="L32" s="26"/>
      <c r="M32" s="26">
        <v>9</v>
      </c>
      <c r="N32" s="26"/>
      <c r="O32" s="26">
        <v>15</v>
      </c>
      <c r="P32" s="25"/>
      <c r="Q32" s="26"/>
      <c r="R32" s="26"/>
      <c r="S32" s="27"/>
      <c r="T32" s="51"/>
      <c r="U32" s="25"/>
      <c r="V32" s="26"/>
      <c r="W32" s="26"/>
      <c r="X32" s="27"/>
      <c r="Y32" s="29"/>
      <c r="Z32" s="25"/>
      <c r="AA32" s="26"/>
      <c r="AB32" s="26"/>
      <c r="AC32" s="26"/>
      <c r="AD32" s="26"/>
      <c r="AE32" s="27"/>
      <c r="AF32" s="51"/>
      <c r="AG32" s="25"/>
      <c r="AH32" s="26"/>
      <c r="AI32" s="26"/>
      <c r="AJ32" s="26"/>
      <c r="AK32" s="27"/>
      <c r="AL32" s="59"/>
      <c r="AM32" s="59"/>
      <c r="AN32" s="59"/>
      <c r="AO32" s="59"/>
      <c r="AP32" s="59"/>
      <c r="AQ32" s="46"/>
      <c r="AR32" s="66"/>
      <c r="AS32" s="16"/>
      <c r="AU32" s="30"/>
      <c r="AV32" s="30"/>
      <c r="AW32" s="30"/>
      <c r="AX32" s="30"/>
      <c r="AY32" s="30"/>
      <c r="AZ32" s="30"/>
      <c r="BA32" s="30"/>
      <c r="BC32" s="16"/>
      <c r="BJ32" s="6"/>
      <c r="BL32" s="1"/>
      <c r="BM32" s="30"/>
      <c r="BN32" s="30"/>
      <c r="BO32" s="30"/>
      <c r="BP32" s="30"/>
      <c r="BQ32" s="30"/>
      <c r="BR32" s="30"/>
      <c r="BS32" s="30"/>
    </row>
    <row r="33" spans="1:71" ht="12.75" customHeight="1" x14ac:dyDescent="0.2">
      <c r="A33" s="21">
        <f t="shared" si="13"/>
        <v>26</v>
      </c>
      <c r="B33" s="119" t="s">
        <v>56</v>
      </c>
      <c r="C33" s="23">
        <v>0</v>
      </c>
      <c r="D33" s="23">
        <v>2</v>
      </c>
      <c r="E33" s="21">
        <f ca="1">SUM(F33:J33)</f>
        <v>18</v>
      </c>
      <c r="F33" s="24">
        <v>9</v>
      </c>
      <c r="G33" s="24">
        <f ca="1">SUMIF(OFFSET($K$4,0,0,1,$J$2*5),G$4,$K33)*IF($E$2="S",15,1)</f>
        <v>0</v>
      </c>
      <c r="H33" s="24">
        <f ca="1">SUMIF(OFFSET($K$4,0,0,1,$J$2*5),H$4,$K33)*IF($E$2="S",15,1)</f>
        <v>0</v>
      </c>
      <c r="I33" s="24">
        <v>9</v>
      </c>
      <c r="J33" s="24">
        <f ca="1">SUMIF(OFFSET($K$4,0,0,1,$J$2*5),J$4,$K33)*IF($E$2="S",15,1)</f>
        <v>0</v>
      </c>
      <c r="K33" s="25">
        <v>9</v>
      </c>
      <c r="L33" s="26"/>
      <c r="M33" s="26"/>
      <c r="N33" s="27">
        <v>9</v>
      </c>
      <c r="O33" s="51"/>
      <c r="P33" s="25"/>
      <c r="Q33" s="26"/>
      <c r="R33" s="26"/>
      <c r="S33" s="27"/>
      <c r="T33" s="51"/>
      <c r="U33" s="25"/>
      <c r="V33" s="26"/>
      <c r="W33" s="26"/>
      <c r="X33" s="27"/>
      <c r="Y33" s="51"/>
      <c r="Z33" s="25"/>
      <c r="AA33" s="26"/>
      <c r="AB33" s="26"/>
      <c r="AC33" s="26"/>
      <c r="AD33" s="26"/>
      <c r="AE33" s="27"/>
      <c r="AF33" s="51"/>
      <c r="AG33" s="25"/>
      <c r="AH33" s="26"/>
      <c r="AI33" s="26"/>
      <c r="AJ33" s="26"/>
      <c r="AK33" s="27"/>
      <c r="AL33" s="59"/>
      <c r="AM33" s="59"/>
      <c r="AN33" s="59"/>
      <c r="AO33" s="59"/>
      <c r="AP33" s="59"/>
      <c r="AQ33" s="46" t="e">
        <f>IF(OR(#REF!="o",#REF!="p",#REF!="k",#REF!="w",#REF!="s",#REF!=$AQ$3,ISBLANK(#REF!)),1,0)</f>
        <v>#REF!</v>
      </c>
      <c r="AR33" s="66" t="str">
        <f t="shared" si="10"/>
        <v/>
      </c>
      <c r="AS33" s="16"/>
      <c r="AU33" s="30"/>
      <c r="AV33" s="30"/>
      <c r="AW33" s="30"/>
      <c r="AX33" s="30"/>
      <c r="AY33" s="30"/>
      <c r="AZ33" s="30"/>
      <c r="BA33" s="30"/>
      <c r="BC33" s="16"/>
      <c r="BJ33" s="6"/>
      <c r="BL33" s="1"/>
      <c r="BM33" s="30"/>
      <c r="BN33" s="30"/>
      <c r="BO33" s="30"/>
      <c r="BP33" s="30"/>
      <c r="BQ33" s="30"/>
      <c r="BR33" s="30"/>
      <c r="BS33" s="30"/>
    </row>
    <row r="34" spans="1:71" ht="12.75" customHeight="1" x14ac:dyDescent="0.2">
      <c r="A34" s="21">
        <f t="shared" si="13"/>
        <v>27</v>
      </c>
      <c r="B34" s="119" t="s">
        <v>132</v>
      </c>
      <c r="C34" s="23">
        <v>0</v>
      </c>
      <c r="D34" s="23">
        <f>COUNTIF(K34:AP34,"&gt;0")-C34</f>
        <v>2</v>
      </c>
      <c r="E34" s="21">
        <f t="shared" ref="E34:E46" ca="1" si="14">SUM(F34:J34)</f>
        <v>18</v>
      </c>
      <c r="F34" s="24">
        <v>9</v>
      </c>
      <c r="G34" s="24">
        <v>9</v>
      </c>
      <c r="H34" s="24">
        <f ca="1">SUMIF(OFFSET($K$4,0,0,1,$J$2*5),H$4,$K34)*IF($E$2="S",15,1)</f>
        <v>0</v>
      </c>
      <c r="I34" s="24">
        <f ca="1">SUMIF(OFFSET($K$4,0,0,1,$J$2*5),I$4,$K34)*IF($E$2="S",15,1)</f>
        <v>0</v>
      </c>
      <c r="J34" s="24">
        <f ca="1">SUMIF(OFFSET($K$4,0,0,1,$J$2*5),J$4,$K34)*IF($E$2="S",15,1)</f>
        <v>0</v>
      </c>
      <c r="K34" s="25"/>
      <c r="L34" s="26"/>
      <c r="M34" s="26"/>
      <c r="N34" s="27"/>
      <c r="O34" s="51"/>
      <c r="P34" s="25">
        <v>9</v>
      </c>
      <c r="Q34" s="26">
        <v>9</v>
      </c>
      <c r="R34" s="26"/>
      <c r="S34" s="27"/>
      <c r="T34" s="51"/>
      <c r="U34" s="25"/>
      <c r="V34" s="26"/>
      <c r="W34" s="26"/>
      <c r="X34" s="27"/>
      <c r="Y34" s="51"/>
      <c r="Z34" s="25"/>
      <c r="AA34" s="26"/>
      <c r="AB34" s="26"/>
      <c r="AC34" s="26"/>
      <c r="AD34" s="26"/>
      <c r="AE34" s="27"/>
      <c r="AF34" s="51"/>
      <c r="AG34" s="25"/>
      <c r="AH34" s="26"/>
      <c r="AI34" s="26"/>
      <c r="AJ34" s="26"/>
      <c r="AK34" s="27"/>
      <c r="AL34" s="59"/>
      <c r="AM34" s="59"/>
      <c r="AN34" s="59"/>
      <c r="AO34" s="59"/>
      <c r="AP34" s="59"/>
      <c r="AQ34" s="46" t="e">
        <f>IF(OR(#REF!="o",#REF!="p",#REF!="k",#REF!="w",#REF!="s",#REF!=$AQ$3,ISBLANK(#REF!)),1,0)</f>
        <v>#REF!</v>
      </c>
      <c r="AR34" s="66" t="str">
        <f t="shared" si="10"/>
        <v/>
      </c>
      <c r="AS34" s="16"/>
      <c r="AU34" s="30"/>
      <c r="AV34" s="30"/>
      <c r="AW34" s="30"/>
      <c r="AX34" s="30"/>
      <c r="AY34" s="30"/>
      <c r="AZ34" s="30"/>
      <c r="BA34" s="30"/>
      <c r="BC34" s="16"/>
      <c r="BJ34" s="6"/>
      <c r="BL34" s="1"/>
      <c r="BM34" s="30"/>
      <c r="BN34" s="30"/>
      <c r="BO34" s="30"/>
      <c r="BP34" s="30"/>
      <c r="BQ34" s="30"/>
      <c r="BR34" s="30"/>
      <c r="BS34" s="30"/>
    </row>
    <row r="35" spans="1:71" ht="26.25" customHeight="1" x14ac:dyDescent="0.2">
      <c r="A35" s="21">
        <f t="shared" si="13"/>
        <v>28</v>
      </c>
      <c r="B35" s="123" t="s">
        <v>58</v>
      </c>
      <c r="C35" s="23">
        <v>0</v>
      </c>
      <c r="D35" s="23">
        <v>2</v>
      </c>
      <c r="E35" s="21">
        <f t="shared" ca="1" si="14"/>
        <v>18</v>
      </c>
      <c r="F35" s="24">
        <v>9</v>
      </c>
      <c r="G35" s="24">
        <f ca="1">SUMIF(OFFSET($K$4,0,0,1,$J$2*5),G$4,$K35)*IF($E$2="S",15,1)</f>
        <v>0</v>
      </c>
      <c r="H35" s="24">
        <f ca="1">SUMIF(OFFSET($K$4,0,0,1,$J$2*5),H$4,$K35)*IF($E$2="S",15,1)</f>
        <v>0</v>
      </c>
      <c r="I35" s="24">
        <v>9</v>
      </c>
      <c r="J35" s="24">
        <f ca="1">SUMIF(OFFSET($K$4,0,0,1,$J$2*5),J$4,$K35)*IF($E$2="S",15,1)</f>
        <v>0</v>
      </c>
      <c r="K35" s="25"/>
      <c r="L35" s="26"/>
      <c r="M35" s="26"/>
      <c r="N35" s="27"/>
      <c r="O35" s="51"/>
      <c r="P35" s="25">
        <v>9</v>
      </c>
      <c r="Q35" s="26"/>
      <c r="R35" s="26"/>
      <c r="S35" s="27">
        <v>9</v>
      </c>
      <c r="T35" s="51"/>
      <c r="U35" s="86"/>
      <c r="V35" s="58"/>
      <c r="W35" s="26"/>
      <c r="X35" s="27"/>
      <c r="Y35" s="51"/>
      <c r="Z35" s="86"/>
      <c r="AA35" s="26"/>
      <c r="AB35" s="26"/>
      <c r="AC35" s="26"/>
      <c r="AD35" s="26"/>
      <c r="AE35" s="27"/>
      <c r="AF35" s="51"/>
      <c r="AG35" s="25"/>
      <c r="AH35" s="26"/>
      <c r="AI35" s="26"/>
      <c r="AJ35" s="30"/>
      <c r="AK35" s="27"/>
      <c r="AL35" s="59"/>
      <c r="AM35" s="59"/>
      <c r="AN35" s="59"/>
      <c r="AO35" s="59"/>
      <c r="AP35" s="59"/>
      <c r="AQ35" s="46" t="e">
        <f>IF(OR(#REF!="o",#REF!="p",#REF!="k",#REF!="w",#REF!="s",#REF!=$AQ$3,ISBLANK(#REF!)),1,0)</f>
        <v>#REF!</v>
      </c>
      <c r="AR35" s="66" t="str">
        <f t="shared" si="10"/>
        <v/>
      </c>
      <c r="AS35" s="16"/>
      <c r="AU35" s="30"/>
      <c r="AV35" s="30"/>
      <c r="AW35" s="30"/>
      <c r="AX35" s="30"/>
      <c r="AY35" s="30"/>
      <c r="AZ35" s="30"/>
      <c r="BA35" s="30"/>
      <c r="BJ35" s="6"/>
      <c r="BL35" s="1"/>
      <c r="BM35" s="30"/>
      <c r="BN35" s="30"/>
      <c r="BO35" s="30"/>
      <c r="BP35" s="30"/>
      <c r="BQ35" s="30"/>
      <c r="BR35" s="30"/>
      <c r="BS35" s="30"/>
    </row>
    <row r="36" spans="1:71" ht="12.75" customHeight="1" x14ac:dyDescent="0.2">
      <c r="A36" s="21">
        <f t="shared" si="13"/>
        <v>29</v>
      </c>
      <c r="B36" s="119" t="s">
        <v>66</v>
      </c>
      <c r="C36" s="23"/>
      <c r="D36" s="23">
        <v>2</v>
      </c>
      <c r="E36" s="21">
        <f t="shared" si="14"/>
        <v>18</v>
      </c>
      <c r="F36" s="24">
        <v>9</v>
      </c>
      <c r="G36" s="24"/>
      <c r="H36" s="24">
        <v>9</v>
      </c>
      <c r="I36" s="24"/>
      <c r="J36" s="24"/>
      <c r="K36" s="25"/>
      <c r="L36" s="26"/>
      <c r="M36" s="26"/>
      <c r="N36" s="27"/>
      <c r="O36" s="51"/>
      <c r="P36" s="25">
        <v>9</v>
      </c>
      <c r="Q36" s="26"/>
      <c r="R36" s="26">
        <v>9</v>
      </c>
      <c r="S36" s="27"/>
      <c r="T36" s="51"/>
      <c r="U36" s="25"/>
      <c r="V36" s="26"/>
      <c r="W36" s="28"/>
      <c r="X36" s="32"/>
      <c r="Y36" s="51"/>
      <c r="Z36" s="91"/>
      <c r="AA36" s="26"/>
      <c r="AB36" s="26"/>
      <c r="AC36" s="26"/>
      <c r="AD36" s="26"/>
      <c r="AE36" s="27"/>
      <c r="AF36" s="51"/>
      <c r="AG36" s="25"/>
      <c r="AH36" s="26"/>
      <c r="AI36" s="26"/>
      <c r="AJ36" s="26"/>
      <c r="AK36" s="27"/>
      <c r="AL36" s="59"/>
      <c r="AM36" s="59"/>
      <c r="AN36" s="59"/>
      <c r="AO36" s="59"/>
      <c r="AP36" s="59"/>
      <c r="AQ36" s="46" t="e">
        <f>IF(OR(#REF!="o",#REF!="p",#REF!="k",#REF!="w",#REF!="s",#REF!=$AQ$3,ISBLANK(#REF!)),1,0)</f>
        <v>#REF!</v>
      </c>
      <c r="AR36" s="66"/>
      <c r="AS36" s="16"/>
      <c r="AU36" s="30"/>
      <c r="AV36" s="30"/>
      <c r="AW36" s="30"/>
      <c r="AX36" s="30"/>
      <c r="AY36" s="30"/>
      <c r="AZ36" s="30"/>
      <c r="BA36" s="30"/>
      <c r="BC36" s="16"/>
      <c r="BJ36" s="6"/>
      <c r="BL36" s="1"/>
      <c r="BM36" s="30"/>
      <c r="BN36" s="30"/>
      <c r="BO36" s="30"/>
      <c r="BP36" s="30"/>
      <c r="BQ36" s="30"/>
      <c r="BR36" s="30"/>
      <c r="BS36" s="30"/>
    </row>
    <row r="37" spans="1:71" ht="12.75" customHeight="1" x14ac:dyDescent="0.2">
      <c r="A37" s="21">
        <f t="shared" si="13"/>
        <v>30</v>
      </c>
      <c r="B37" s="119" t="s">
        <v>81</v>
      </c>
      <c r="C37" s="23">
        <v>1</v>
      </c>
      <c r="D37" s="23">
        <f>COUNTIF(K37:AP37,"&gt;0")-C37</f>
        <v>1</v>
      </c>
      <c r="E37" s="21">
        <f t="shared" ca="1" si="14"/>
        <v>36</v>
      </c>
      <c r="F37" s="24">
        <v>18</v>
      </c>
      <c r="G37" s="24">
        <f ca="1">SUMIF(OFFSET($K$4,0,0,1,$J$2*5),G$4,$K37)*IF($E$2="S",15,1)</f>
        <v>0</v>
      </c>
      <c r="H37" s="24">
        <v>18</v>
      </c>
      <c r="I37" s="24">
        <f ca="1">SUMIF(OFFSET($K$4,0,0,1,$J$2*5),I$4,$K37)*IF($E$2="S",15,1)</f>
        <v>0</v>
      </c>
      <c r="J37" s="24">
        <f ca="1">SUMIF(OFFSET($K$4,0,0,1,$J$2*5),J$4,$K37)*IF($E$2="S",15,1)</f>
        <v>0</v>
      </c>
      <c r="K37" s="25"/>
      <c r="L37" s="26"/>
      <c r="M37" s="26"/>
      <c r="N37" s="27"/>
      <c r="O37" s="51"/>
      <c r="P37" s="25"/>
      <c r="Q37" s="26"/>
      <c r="R37" s="26"/>
      <c r="S37" s="27"/>
      <c r="T37" s="51"/>
      <c r="U37" s="70">
        <v>18</v>
      </c>
      <c r="V37" s="26"/>
      <c r="W37" s="26">
        <v>18</v>
      </c>
      <c r="X37" s="27"/>
      <c r="Y37" s="51"/>
      <c r="Z37" s="89"/>
      <c r="AA37" s="26"/>
      <c r="AC37" s="26"/>
      <c r="AD37" s="26"/>
      <c r="AE37" s="27"/>
      <c r="AF37" s="51"/>
      <c r="AG37" s="25"/>
      <c r="AH37" s="26"/>
      <c r="AI37" s="26"/>
      <c r="AJ37" s="26"/>
      <c r="AK37" s="27"/>
      <c r="AL37" s="59"/>
      <c r="AM37" s="59"/>
      <c r="AN37" s="59"/>
      <c r="AO37" s="59"/>
      <c r="AP37" s="59"/>
      <c r="AQ37" s="46" t="e">
        <f>IF(OR(#REF!="o",#REF!="p",#REF!="k",#REF!="w",#REF!="s",#REF!=$AQ$3,ISBLANK(#REF!)),1,0)</f>
        <v>#REF!</v>
      </c>
      <c r="AR37" s="66" t="str">
        <f t="shared" ref="AR37:AR56" si="15">TRIM(CONCATENATE(IF(AND(LEN(AU37)&gt;0,AU37&gt;0),TEXT(AU$4,"#0"),""),IF(AND(LEN(AV37)&gt;0,AV37&gt;0),CONCATENATE(" ",TEXT(AV$4,"#0")),""),IF(AND(LEN(AW37)&gt;0,AW37&gt;0),CONCATENATE(" ",TEXT(AW$4,"#0")),""),IF(AND(LEN(AX37)&gt;0,AX37&gt;0),CONCATENATE(" ",TEXT(AX$4,"#0")),""),IF(AND(LEN(AY37)&gt;0,AY37&gt;0),CONCATENATE(" ",TEXT(AY$4,"#0")),""),IF(AND(LEN(AZ37)&gt;0,AZ37&gt;0),CONCATENATE(" ",TEXT(AZ$4,"#0")),""),IF(AND(LEN(BA37)&gt;0,BA37&gt;0),CONCATENATE(" ",TEXT(BA$4,"#0")),"")))</f>
        <v/>
      </c>
      <c r="AS37" s="16"/>
      <c r="AU37" s="30"/>
      <c r="AV37" s="30"/>
      <c r="AW37" s="30"/>
      <c r="AX37" s="30"/>
      <c r="AY37" s="30"/>
      <c r="AZ37" s="30"/>
      <c r="BA37" s="30"/>
      <c r="BC37" s="16"/>
      <c r="BJ37" s="6"/>
      <c r="BL37" s="1"/>
      <c r="BM37" s="30"/>
      <c r="BN37" s="30"/>
      <c r="BO37" s="30"/>
      <c r="BP37" s="30"/>
      <c r="BQ37" s="30"/>
      <c r="BR37" s="30"/>
      <c r="BS37" s="30"/>
    </row>
    <row r="38" spans="1:71" ht="12.75" customHeight="1" x14ac:dyDescent="0.2">
      <c r="A38" s="21">
        <f t="shared" si="13"/>
        <v>31</v>
      </c>
      <c r="B38" s="119" t="s">
        <v>54</v>
      </c>
      <c r="C38" s="23">
        <v>0</v>
      </c>
      <c r="D38" s="23">
        <v>2</v>
      </c>
      <c r="E38" s="21">
        <f t="shared" ca="1" si="14"/>
        <v>18</v>
      </c>
      <c r="F38" s="24">
        <v>9</v>
      </c>
      <c r="G38" s="24">
        <f ca="1">SUMIF(OFFSET($K$4,0,0,1,$J$2*5),G$4,$K38)*IF($E$2="S",15,1)</f>
        <v>0</v>
      </c>
      <c r="H38" s="24">
        <f ca="1">SUMIF(OFFSET($K$4,0,0,1,$J$2*5),H$4,$K38)*IF($E$2="S",15,1)</f>
        <v>0</v>
      </c>
      <c r="I38" s="24">
        <v>9</v>
      </c>
      <c r="J38" s="24">
        <f t="shared" ref="J38:J46" ca="1" si="16">SUMIF(OFFSET($K$4,0,0,1,$J$2*5),J$4,$K38)*IF($E$2="S",15,1)</f>
        <v>0</v>
      </c>
      <c r="K38" s="25"/>
      <c r="L38" s="26"/>
      <c r="M38" s="26"/>
      <c r="N38" s="27"/>
      <c r="O38" s="51"/>
      <c r="P38" s="25"/>
      <c r="Q38" s="26"/>
      <c r="R38" s="26"/>
      <c r="S38" s="27"/>
      <c r="T38" s="51"/>
      <c r="U38" s="25">
        <v>9</v>
      </c>
      <c r="V38" s="26"/>
      <c r="W38" s="26"/>
      <c r="X38" s="27">
        <v>9</v>
      </c>
      <c r="Y38" s="51"/>
      <c r="Z38" s="25"/>
      <c r="AA38" s="26"/>
      <c r="AB38" s="26"/>
      <c r="AC38" s="26"/>
      <c r="AD38" s="26"/>
      <c r="AE38" s="27"/>
      <c r="AF38" s="51"/>
      <c r="AG38" s="25"/>
      <c r="AH38" s="26"/>
      <c r="AI38" s="26"/>
      <c r="AJ38" s="26"/>
      <c r="AK38" s="27"/>
      <c r="AL38" s="59"/>
      <c r="AM38" s="59"/>
      <c r="AN38" s="59"/>
      <c r="AO38" s="59"/>
      <c r="AP38" s="59"/>
      <c r="AQ38" s="46" t="e">
        <f>IF(OR(#REF!="o",#REF!="p",#REF!="k",#REF!="w",#REF!="s",#REF!=$AQ$3,ISBLANK(#REF!)),1,0)</f>
        <v>#REF!</v>
      </c>
      <c r="AR38" s="66" t="str">
        <f t="shared" si="15"/>
        <v/>
      </c>
      <c r="AS38" s="16"/>
      <c r="AU38" s="30"/>
      <c r="AV38" s="30"/>
      <c r="AW38" s="30"/>
      <c r="AX38" s="30"/>
      <c r="AY38" s="30"/>
      <c r="AZ38" s="30"/>
      <c r="BA38" s="30"/>
      <c r="BC38" s="16"/>
      <c r="BJ38" s="6"/>
      <c r="BL38" s="1"/>
      <c r="BM38" s="30"/>
      <c r="BN38" s="30"/>
      <c r="BO38" s="30"/>
      <c r="BP38" s="30"/>
      <c r="BQ38" s="30"/>
      <c r="BR38" s="30"/>
      <c r="BS38" s="30"/>
    </row>
    <row r="39" spans="1:71" ht="12.75" customHeight="1" x14ac:dyDescent="0.2">
      <c r="A39" s="21">
        <f t="shared" si="13"/>
        <v>32</v>
      </c>
      <c r="B39" s="119" t="s">
        <v>110</v>
      </c>
      <c r="C39" s="23">
        <v>1</v>
      </c>
      <c r="D39" s="23">
        <f>COUNTIF(K39:AP39,"&gt;0")-C39</f>
        <v>1</v>
      </c>
      <c r="E39" s="21">
        <f t="shared" ca="1" si="14"/>
        <v>27</v>
      </c>
      <c r="F39" s="24">
        <v>9</v>
      </c>
      <c r="G39" s="24"/>
      <c r="H39" s="24">
        <v>18</v>
      </c>
      <c r="I39" s="24">
        <f t="shared" ref="I39:I45" ca="1" si="17">SUMIF(OFFSET($K$4,0,0,1,$J$2*5),I$4,$K39)*IF($E$2="S",15,1)</f>
        <v>0</v>
      </c>
      <c r="J39" s="24">
        <f t="shared" ca="1" si="16"/>
        <v>0</v>
      </c>
      <c r="K39" s="25"/>
      <c r="L39" s="26"/>
      <c r="M39" s="26"/>
      <c r="N39" s="27"/>
      <c r="O39" s="51"/>
      <c r="P39" s="25"/>
      <c r="Q39" s="26"/>
      <c r="R39" s="26"/>
      <c r="S39" s="27"/>
      <c r="T39" s="51"/>
      <c r="U39" s="87">
        <v>9</v>
      </c>
      <c r="V39" s="26"/>
      <c r="W39" s="26">
        <v>18</v>
      </c>
      <c r="X39" s="27"/>
      <c r="Y39" s="51"/>
      <c r="Z39" s="18"/>
      <c r="AA39" s="26"/>
      <c r="AB39" s="26"/>
      <c r="AC39" s="26"/>
      <c r="AD39" s="26"/>
      <c r="AE39" s="27"/>
      <c r="AF39" s="51"/>
      <c r="AG39" s="25"/>
      <c r="AH39" s="26"/>
      <c r="AI39" s="26"/>
      <c r="AJ39" s="26"/>
      <c r="AK39" s="27"/>
      <c r="AL39" s="59"/>
      <c r="AM39" s="59"/>
      <c r="AN39" s="59"/>
      <c r="AO39" s="59"/>
      <c r="AP39" s="59"/>
      <c r="AQ39" s="46" t="e">
        <f>IF(OR(#REF!="o",#REF!="p",#REF!="k",#REF!="w",#REF!="s",#REF!=$AQ$3,ISBLANK(#REF!)),1,0)</f>
        <v>#REF!</v>
      </c>
      <c r="AR39" s="66" t="str">
        <f t="shared" si="15"/>
        <v/>
      </c>
      <c r="AS39" s="16"/>
      <c r="AU39" s="30"/>
      <c r="AV39" s="30"/>
      <c r="AW39" s="30"/>
      <c r="AX39" s="30"/>
      <c r="AY39" s="30"/>
      <c r="AZ39" s="30"/>
      <c r="BA39" s="30"/>
      <c r="BC39" s="16"/>
      <c r="BJ39" s="6"/>
      <c r="BL39" s="1"/>
      <c r="BM39" s="30"/>
      <c r="BN39" s="30"/>
      <c r="BO39" s="30"/>
      <c r="BP39" s="30"/>
      <c r="BQ39" s="30"/>
      <c r="BR39" s="30"/>
      <c r="BS39" s="30"/>
    </row>
    <row r="40" spans="1:71" ht="12.75" customHeight="1" x14ac:dyDescent="0.2">
      <c r="A40" s="21">
        <f t="shared" si="13"/>
        <v>33</v>
      </c>
      <c r="B40" s="119" t="s">
        <v>57</v>
      </c>
      <c r="C40" s="23">
        <v>1</v>
      </c>
      <c r="D40" s="23">
        <f>COUNTIF(K40:AP40,"&gt;0")-C40</f>
        <v>1</v>
      </c>
      <c r="E40" s="21">
        <f t="shared" ca="1" si="14"/>
        <v>36</v>
      </c>
      <c r="F40" s="24">
        <v>18</v>
      </c>
      <c r="G40" s="24"/>
      <c r="H40" s="24">
        <v>18</v>
      </c>
      <c r="I40" s="24">
        <f t="shared" ca="1" si="17"/>
        <v>0</v>
      </c>
      <c r="J40" s="24">
        <f t="shared" ca="1" si="16"/>
        <v>0</v>
      </c>
      <c r="K40" s="25"/>
      <c r="L40" s="26"/>
      <c r="M40" s="26"/>
      <c r="N40" s="27"/>
      <c r="O40" s="51"/>
      <c r="P40" s="25"/>
      <c r="Q40" s="26"/>
      <c r="R40" s="26"/>
      <c r="S40" s="27"/>
      <c r="T40" s="51"/>
      <c r="U40" s="70">
        <v>18</v>
      </c>
      <c r="V40" s="26"/>
      <c r="W40" s="26">
        <v>18</v>
      </c>
      <c r="X40" s="27"/>
      <c r="Y40" s="51"/>
      <c r="Z40" s="25"/>
      <c r="AA40" s="26"/>
      <c r="AB40" s="26"/>
      <c r="AC40" s="26"/>
      <c r="AD40" s="26"/>
      <c r="AE40" s="27"/>
      <c r="AF40" s="51"/>
      <c r="AG40" s="25"/>
      <c r="AH40" s="26"/>
      <c r="AI40" s="26"/>
      <c r="AJ40" s="26"/>
      <c r="AK40" s="27"/>
      <c r="AL40" s="59"/>
      <c r="AM40" s="59"/>
      <c r="AN40" s="59"/>
      <c r="AO40" s="59"/>
      <c r="AP40" s="59"/>
      <c r="AQ40" s="46" t="e">
        <f>IF(OR(#REF!="o",#REF!="p",#REF!="k",#REF!="w",#REF!="s",#REF!=$AQ$3,ISBLANK(#REF!)),1,0)</f>
        <v>#REF!</v>
      </c>
      <c r="AR40" s="66" t="str">
        <f t="shared" si="15"/>
        <v/>
      </c>
      <c r="AS40" s="16"/>
      <c r="AU40" s="30"/>
      <c r="AV40" s="30"/>
      <c r="AW40" s="30"/>
      <c r="AX40" s="30"/>
      <c r="AY40" s="30"/>
      <c r="AZ40" s="30"/>
      <c r="BA40" s="30"/>
      <c r="BC40" s="16"/>
      <c r="BJ40" s="6"/>
      <c r="BL40" s="1"/>
      <c r="BM40" s="30"/>
      <c r="BN40" s="30"/>
      <c r="BO40" s="30"/>
      <c r="BP40" s="30"/>
      <c r="BQ40" s="30"/>
      <c r="BR40" s="30"/>
      <c r="BS40" s="30"/>
    </row>
    <row r="41" spans="1:71" ht="12.75" customHeight="1" x14ac:dyDescent="0.2">
      <c r="A41" s="21">
        <f t="shared" si="13"/>
        <v>34</v>
      </c>
      <c r="B41" s="119" t="s">
        <v>64</v>
      </c>
      <c r="C41" s="23">
        <v>0</v>
      </c>
      <c r="D41" s="23">
        <f>COUNTIF(K41:AP41,"&gt;0")-C41</f>
        <v>1</v>
      </c>
      <c r="E41" s="21">
        <f t="shared" ca="1" si="14"/>
        <v>9</v>
      </c>
      <c r="F41" s="24">
        <v>9</v>
      </c>
      <c r="G41" s="24">
        <f ca="1">SUMIF(OFFSET($K$4,0,0,1,$J$2*5),G$4,$K41)*IF($E$2="S",15,1)</f>
        <v>0</v>
      </c>
      <c r="H41" s="24">
        <f ca="1">SUMIF(OFFSET($K$4,0,0,1,$J$2*5),H$4,$K41)*IF($E$2="S",15,1)</f>
        <v>0</v>
      </c>
      <c r="I41" s="24">
        <f t="shared" ca="1" si="17"/>
        <v>0</v>
      </c>
      <c r="J41" s="24">
        <f t="shared" ca="1" si="16"/>
        <v>0</v>
      </c>
      <c r="K41" s="25"/>
      <c r="L41" s="26"/>
      <c r="M41" s="26"/>
      <c r="N41" s="27"/>
      <c r="O41" s="51"/>
      <c r="P41" s="25"/>
      <c r="Q41" s="26"/>
      <c r="R41" s="26"/>
      <c r="S41" s="27"/>
      <c r="T41" s="51"/>
      <c r="U41" s="25">
        <v>9</v>
      </c>
      <c r="V41" s="26"/>
      <c r="W41" s="26"/>
      <c r="X41" s="27"/>
      <c r="Y41" s="51"/>
      <c r="Z41" s="25"/>
      <c r="AA41" s="26"/>
      <c r="AB41" s="26"/>
      <c r="AC41" s="26"/>
      <c r="AD41" s="26"/>
      <c r="AE41" s="27"/>
      <c r="AF41" s="51"/>
      <c r="AG41" s="25"/>
      <c r="AH41" s="26"/>
      <c r="AI41" s="26"/>
      <c r="AJ41" s="26"/>
      <c r="AK41" s="27"/>
      <c r="AL41" s="59"/>
      <c r="AM41" s="59"/>
      <c r="AN41" s="59"/>
      <c r="AO41" s="59"/>
      <c r="AP41" s="59"/>
      <c r="AQ41" s="46" t="e">
        <f>IF(OR(#REF!="o",#REF!="p",#REF!="k",#REF!="w",#REF!="s",#REF!=$AQ$3,ISBLANK(#REF!)),1,0)</f>
        <v>#REF!</v>
      </c>
      <c r="AR41" s="66" t="str">
        <f t="shared" si="15"/>
        <v/>
      </c>
      <c r="AS41" s="16"/>
      <c r="AU41" s="30"/>
      <c r="AV41" s="30"/>
      <c r="AW41" s="30"/>
      <c r="AX41" s="30"/>
      <c r="AY41" s="30"/>
      <c r="AZ41" s="30"/>
      <c r="BA41" s="30"/>
      <c r="BC41" s="16"/>
      <c r="BJ41" s="6"/>
      <c r="BL41" s="1"/>
      <c r="BM41" s="30"/>
      <c r="BN41" s="30"/>
      <c r="BO41" s="30"/>
      <c r="BP41" s="30"/>
      <c r="BQ41" s="30"/>
      <c r="BR41" s="30"/>
      <c r="BS41" s="30"/>
    </row>
    <row r="42" spans="1:71" ht="24" customHeight="1" x14ac:dyDescent="0.2">
      <c r="A42" s="21">
        <f t="shared" si="13"/>
        <v>35</v>
      </c>
      <c r="B42" s="119" t="s">
        <v>52</v>
      </c>
      <c r="C42" s="23">
        <v>0</v>
      </c>
      <c r="D42" s="23">
        <f>COUNTIF(K42:AP42,"&gt;0")-C42</f>
        <v>1</v>
      </c>
      <c r="E42" s="21">
        <f t="shared" ca="1" si="14"/>
        <v>9</v>
      </c>
      <c r="F42" s="24">
        <v>9</v>
      </c>
      <c r="G42" s="24">
        <f ca="1">SUMIF(OFFSET($K$4,0,0,1,$J$2*5),G$4,$K42)*IF($E$2="S",15,1)</f>
        <v>0</v>
      </c>
      <c r="H42" s="24">
        <f ca="1">SUMIF(OFFSET($K$4,0,0,1,$J$2*5),H$4,$K42)*IF($E$2="S",15,1)</f>
        <v>0</v>
      </c>
      <c r="I42" s="24">
        <f t="shared" ca="1" si="17"/>
        <v>0</v>
      </c>
      <c r="J42" s="24">
        <f t="shared" ca="1" si="16"/>
        <v>0</v>
      </c>
      <c r="K42" s="25"/>
      <c r="L42" s="26"/>
      <c r="M42" s="26"/>
      <c r="N42" s="27"/>
      <c r="O42" s="51"/>
      <c r="P42" s="25"/>
      <c r="Q42" s="26"/>
      <c r="R42" s="26"/>
      <c r="S42" s="27"/>
      <c r="T42" s="51"/>
      <c r="U42" s="25">
        <v>9</v>
      </c>
      <c r="V42" s="26"/>
      <c r="W42" s="26"/>
      <c r="X42" s="27"/>
      <c r="Y42" s="51"/>
      <c r="Z42" s="25"/>
      <c r="AA42" s="26"/>
      <c r="AB42" s="26"/>
      <c r="AC42" s="26"/>
      <c r="AD42" s="26"/>
      <c r="AE42" s="27"/>
      <c r="AF42" s="51"/>
      <c r="AG42" s="25"/>
      <c r="AH42" s="26"/>
      <c r="AI42" s="26"/>
      <c r="AJ42" s="26"/>
      <c r="AK42" s="27"/>
      <c r="AL42" s="59"/>
      <c r="AM42" s="59"/>
      <c r="AN42" s="59"/>
      <c r="AO42" s="59"/>
      <c r="AP42" s="59"/>
      <c r="AQ42" s="46" t="e">
        <f>IF(OR(#REF!="o",#REF!="p",#REF!="k",#REF!="w",#REF!="s",#REF!=$AQ$3,ISBLANK(#REF!)),1,0)</f>
        <v>#REF!</v>
      </c>
      <c r="AR42" s="66" t="str">
        <f t="shared" si="15"/>
        <v/>
      </c>
      <c r="AS42" s="16"/>
      <c r="AU42" s="30"/>
      <c r="AV42" s="30"/>
      <c r="AW42" s="30"/>
      <c r="AX42" s="30"/>
      <c r="AY42" s="30"/>
      <c r="AZ42" s="30"/>
      <c r="BA42" s="30"/>
      <c r="BC42" s="16"/>
      <c r="BJ42" s="6"/>
      <c r="BL42" s="1"/>
      <c r="BM42" s="30"/>
      <c r="BN42" s="30"/>
      <c r="BO42" s="30"/>
      <c r="BP42" s="30"/>
      <c r="BQ42" s="30"/>
      <c r="BR42" s="30"/>
      <c r="BS42" s="30"/>
    </row>
    <row r="43" spans="1:71" ht="12.75" customHeight="1" x14ac:dyDescent="0.2">
      <c r="A43" s="21">
        <f t="shared" si="13"/>
        <v>36</v>
      </c>
      <c r="B43" s="119" t="s">
        <v>55</v>
      </c>
      <c r="C43" s="23">
        <v>1</v>
      </c>
      <c r="D43" s="23">
        <f>COUNTIF(K43:AP43,"&gt;0")-C43</f>
        <v>1</v>
      </c>
      <c r="E43" s="21">
        <f t="shared" ca="1" si="14"/>
        <v>27</v>
      </c>
      <c r="F43" s="24">
        <v>9</v>
      </c>
      <c r="G43" s="24"/>
      <c r="H43" s="24">
        <v>18</v>
      </c>
      <c r="I43" s="24">
        <f t="shared" ca="1" si="17"/>
        <v>0</v>
      </c>
      <c r="J43" s="24">
        <f t="shared" ca="1" si="16"/>
        <v>0</v>
      </c>
      <c r="K43" s="25"/>
      <c r="L43" s="26"/>
      <c r="M43" s="26"/>
      <c r="N43" s="27"/>
      <c r="O43" s="51"/>
      <c r="P43" s="25"/>
      <c r="Q43" s="26"/>
      <c r="R43" s="26"/>
      <c r="S43" s="27"/>
      <c r="T43" s="51"/>
      <c r="U43" s="25"/>
      <c r="V43" s="26"/>
      <c r="W43" s="26"/>
      <c r="X43" s="27"/>
      <c r="Y43" s="51"/>
      <c r="Z43" s="70">
        <v>9</v>
      </c>
      <c r="AA43" s="26"/>
      <c r="AB43" s="26">
        <v>18</v>
      </c>
      <c r="AC43" s="26"/>
      <c r="AD43" s="26"/>
      <c r="AE43" s="27"/>
      <c r="AF43" s="51"/>
      <c r="AG43" s="25"/>
      <c r="AH43" s="26"/>
      <c r="AI43" s="26"/>
      <c r="AJ43" s="26"/>
      <c r="AK43" s="27"/>
      <c r="AL43" s="59"/>
      <c r="AM43" s="59"/>
      <c r="AN43" s="59"/>
      <c r="AO43" s="59"/>
      <c r="AP43" s="59"/>
      <c r="AQ43" s="46" t="e">
        <f>IF(OR(#REF!="o",#REF!="p",#REF!="k",#REF!="w",#REF!="s",#REF!=$AQ$3,ISBLANK(#REF!)),1,0)</f>
        <v>#REF!</v>
      </c>
      <c r="AR43" s="66" t="str">
        <f t="shared" si="15"/>
        <v/>
      </c>
      <c r="AS43" s="16"/>
      <c r="AU43" s="30"/>
      <c r="AV43" s="30"/>
      <c r="AW43" s="30"/>
      <c r="AX43" s="30"/>
      <c r="AY43" s="30"/>
      <c r="AZ43" s="30"/>
      <c r="BA43" s="30"/>
      <c r="BC43" s="16"/>
      <c r="BJ43" s="6"/>
      <c r="BL43" s="1"/>
      <c r="BM43" s="30"/>
      <c r="BN43" s="30"/>
      <c r="BO43" s="30"/>
      <c r="BP43" s="30"/>
      <c r="BQ43" s="30"/>
      <c r="BR43" s="30"/>
      <c r="BS43" s="30"/>
    </row>
    <row r="44" spans="1:71" ht="12.75" customHeight="1" x14ac:dyDescent="0.2">
      <c r="A44" s="21">
        <f t="shared" si="13"/>
        <v>37</v>
      </c>
      <c r="B44" s="119" t="s">
        <v>98</v>
      </c>
      <c r="C44" s="23">
        <v>1</v>
      </c>
      <c r="D44" s="23">
        <v>1</v>
      </c>
      <c r="E44" s="21">
        <f t="shared" ca="1" si="14"/>
        <v>36</v>
      </c>
      <c r="F44" s="24">
        <v>18</v>
      </c>
      <c r="G44" s="24">
        <f ca="1">SUMIF(OFFSET($K$4,0,0,1,$J$2*5),G$4,$K44)*IF($E$2="S",15,1)</f>
        <v>0</v>
      </c>
      <c r="H44" s="24">
        <v>18</v>
      </c>
      <c r="I44" s="24">
        <f t="shared" ca="1" si="17"/>
        <v>0</v>
      </c>
      <c r="J44" s="24">
        <f t="shared" ca="1" si="16"/>
        <v>0</v>
      </c>
      <c r="K44" s="25"/>
      <c r="L44" s="26"/>
      <c r="M44" s="26"/>
      <c r="N44" s="27"/>
      <c r="O44" s="65"/>
      <c r="P44" s="31"/>
      <c r="Q44" s="28"/>
      <c r="R44" s="28"/>
      <c r="S44" s="32"/>
      <c r="T44" s="65"/>
      <c r="U44" s="90"/>
      <c r="V44" s="28"/>
      <c r="W44" s="28"/>
      <c r="X44" s="32"/>
      <c r="Y44" s="65"/>
      <c r="Z44" s="70">
        <v>18</v>
      </c>
      <c r="AA44" s="28"/>
      <c r="AB44" s="26">
        <v>18</v>
      </c>
      <c r="AC44" s="28"/>
      <c r="AD44" s="28"/>
      <c r="AE44" s="32"/>
      <c r="AF44" s="65"/>
      <c r="AG44" s="31"/>
      <c r="AH44" s="28"/>
      <c r="AI44" s="28"/>
      <c r="AJ44" s="28"/>
      <c r="AK44" s="32"/>
      <c r="AL44" s="59"/>
      <c r="AM44" s="59"/>
      <c r="AN44" s="59"/>
      <c r="AO44" s="59"/>
      <c r="AP44" s="59"/>
      <c r="AQ44" s="46" t="e">
        <f>IF(OR(#REF!="o",#REF!="p",#REF!="k",#REF!="w",#REF!="s",#REF!=$AQ$3,ISBLANK(#REF!)),1,0)</f>
        <v>#REF!</v>
      </c>
      <c r="AR44" s="66" t="str">
        <f t="shared" si="15"/>
        <v/>
      </c>
      <c r="AS44" s="16"/>
      <c r="AU44" s="30"/>
      <c r="AV44" s="30"/>
      <c r="AW44" s="30"/>
      <c r="AX44" s="30"/>
      <c r="AY44" s="30"/>
      <c r="AZ44" s="30"/>
      <c r="BA44" s="30"/>
      <c r="BJ44" s="6"/>
      <c r="BL44" s="1"/>
      <c r="BM44" s="30"/>
      <c r="BN44" s="30"/>
      <c r="BO44" s="30"/>
      <c r="BP44" s="30"/>
      <c r="BQ44" s="30"/>
      <c r="BR44" s="30"/>
      <c r="BS44" s="30"/>
    </row>
    <row r="45" spans="1:71" ht="12.75" customHeight="1" x14ac:dyDescent="0.2">
      <c r="A45" s="21">
        <f t="shared" si="13"/>
        <v>38</v>
      </c>
      <c r="B45" s="119" t="s">
        <v>133</v>
      </c>
      <c r="C45" s="23">
        <v>0</v>
      </c>
      <c r="D45" s="23">
        <f>COUNTIF(K45:AP45,"&gt;0")-C45</f>
        <v>1</v>
      </c>
      <c r="E45" s="21">
        <f t="shared" ca="1" si="14"/>
        <v>18</v>
      </c>
      <c r="F45" s="24">
        <f ca="1">SUMIF(OFFSET($K$4,0,0,1,$J$2*5),F$4,$K45)*IF($E$2="S",15,1)</f>
        <v>0</v>
      </c>
      <c r="G45" s="24"/>
      <c r="H45" s="24">
        <v>18</v>
      </c>
      <c r="I45" s="24">
        <f t="shared" ca="1" si="17"/>
        <v>0</v>
      </c>
      <c r="J45" s="24">
        <f t="shared" ca="1" si="16"/>
        <v>0</v>
      </c>
      <c r="K45" s="25"/>
      <c r="L45" s="26"/>
      <c r="M45" s="26"/>
      <c r="N45" s="27"/>
      <c r="O45" s="51"/>
      <c r="P45" s="25"/>
      <c r="Q45" s="26"/>
      <c r="R45" s="26"/>
      <c r="S45" s="27"/>
      <c r="T45" s="51"/>
      <c r="U45" s="25"/>
      <c r="V45" s="26"/>
      <c r="W45" s="26"/>
      <c r="X45" s="27"/>
      <c r="Y45" s="51"/>
      <c r="Z45" s="25"/>
      <c r="AA45" s="26"/>
      <c r="AB45" s="26">
        <v>18</v>
      </c>
      <c r="AC45" s="26"/>
      <c r="AD45" s="26"/>
      <c r="AE45" s="27"/>
      <c r="AF45" s="51"/>
      <c r="AG45" s="25"/>
      <c r="AH45" s="26"/>
      <c r="AI45" s="26"/>
      <c r="AJ45" s="26"/>
      <c r="AK45" s="27"/>
      <c r="AL45" s="59"/>
      <c r="AM45" s="59"/>
      <c r="AN45" s="59"/>
      <c r="AO45" s="59"/>
      <c r="AP45" s="59"/>
      <c r="AQ45" s="46" t="e">
        <f>IF(OR(#REF!="o",#REF!="p",#REF!="k",#REF!="w",#REF!="s",#REF!=$AQ$3,ISBLANK(#REF!)),1,0)</f>
        <v>#REF!</v>
      </c>
      <c r="AR45" s="66" t="str">
        <f t="shared" si="15"/>
        <v/>
      </c>
      <c r="AS45" s="16"/>
      <c r="AU45" s="30"/>
      <c r="AV45" s="30"/>
      <c r="AW45" s="30"/>
      <c r="AX45" s="30"/>
      <c r="AY45" s="30"/>
      <c r="AZ45" s="30"/>
      <c r="BA45" s="30"/>
      <c r="BC45" s="16"/>
      <c r="BJ45" s="6"/>
      <c r="BL45" s="1"/>
      <c r="BM45" s="30"/>
      <c r="BN45" s="30"/>
      <c r="BO45" s="30"/>
      <c r="BP45" s="30"/>
      <c r="BQ45" s="30"/>
      <c r="BR45" s="30"/>
      <c r="BS45" s="30"/>
    </row>
    <row r="46" spans="1:71" ht="12.75" customHeight="1" x14ac:dyDescent="0.2">
      <c r="A46" s="21">
        <f t="shared" si="13"/>
        <v>39</v>
      </c>
      <c r="B46" s="119" t="s">
        <v>116</v>
      </c>
      <c r="C46" s="23">
        <v>0</v>
      </c>
      <c r="D46" s="23">
        <f>COUNTIF(K46:AP46,"&gt;0")-C46</f>
        <v>1</v>
      </c>
      <c r="E46" s="21">
        <f t="shared" ca="1" si="14"/>
        <v>18</v>
      </c>
      <c r="F46" s="24">
        <v>9</v>
      </c>
      <c r="G46" s="24">
        <f ca="1">SUMIF(OFFSET($K$4,0,0,1,$J$2*5),G$4,$K46)*IF($E$2="S",15,1)</f>
        <v>0</v>
      </c>
      <c r="H46" s="24">
        <f ca="1">SUMIF(OFFSET($K$4,0,0,1,$J$2*5),H$4,$K46)*IF($E$2="S",15,1)</f>
        <v>0</v>
      </c>
      <c r="I46" s="24">
        <v>9</v>
      </c>
      <c r="J46" s="24">
        <f t="shared" ca="1" si="16"/>
        <v>0</v>
      </c>
      <c r="K46" s="25"/>
      <c r="L46" s="26"/>
      <c r="M46" s="26"/>
      <c r="N46" s="27"/>
      <c r="O46" s="51"/>
      <c r="P46" s="31"/>
      <c r="Q46" s="28"/>
      <c r="R46" s="28"/>
      <c r="S46" s="32"/>
      <c r="T46" s="65"/>
      <c r="U46" s="25"/>
      <c r="V46" s="26"/>
      <c r="W46" s="26"/>
      <c r="X46" s="27"/>
      <c r="Y46" s="51"/>
      <c r="Z46" s="90"/>
      <c r="AA46" s="26"/>
      <c r="AB46" s="28"/>
      <c r="AC46" s="28"/>
      <c r="AD46" s="28"/>
      <c r="AE46" s="32">
        <v>9</v>
      </c>
      <c r="AF46" s="65"/>
      <c r="AG46" s="25"/>
      <c r="AH46" s="26"/>
      <c r="AI46" s="26"/>
      <c r="AJ46" s="26"/>
      <c r="AK46" s="27"/>
      <c r="AL46" s="59"/>
      <c r="AM46" s="59"/>
      <c r="AN46" s="59"/>
      <c r="AO46" s="59"/>
      <c r="AP46" s="59"/>
      <c r="AQ46" s="46" t="e">
        <f>IF(OR(#REF!="o",#REF!="p",#REF!="k",#REF!="w",#REF!="s",#REF!=$AQ$3,ISBLANK(#REF!)),1,0)</f>
        <v>#REF!</v>
      </c>
      <c r="AR46" s="66" t="str">
        <f t="shared" si="15"/>
        <v/>
      </c>
      <c r="AS46" s="16"/>
      <c r="AU46" s="30"/>
      <c r="AV46" s="30"/>
      <c r="AW46" s="30"/>
      <c r="AX46" s="30"/>
      <c r="AY46" s="30"/>
      <c r="AZ46" s="30"/>
      <c r="BA46" s="30"/>
      <c r="BC46" s="16"/>
      <c r="BJ46" s="6"/>
      <c r="BL46" s="1"/>
      <c r="BM46" s="30"/>
      <c r="BN46" s="30"/>
      <c r="BO46" s="30"/>
      <c r="BP46" s="30"/>
      <c r="BQ46" s="30"/>
      <c r="BR46" s="30"/>
      <c r="BS46" s="30"/>
    </row>
    <row r="47" spans="1:71" ht="12.75" customHeight="1" x14ac:dyDescent="0.2">
      <c r="A47" s="21">
        <f t="shared" si="13"/>
        <v>40</v>
      </c>
      <c r="B47" s="120" t="s">
        <v>95</v>
      </c>
      <c r="C47" s="23">
        <v>0</v>
      </c>
      <c r="D47" s="23">
        <v>3</v>
      </c>
      <c r="E47" s="21">
        <f ca="1">SUM(F47:J47)</f>
        <v>27</v>
      </c>
      <c r="F47" s="24">
        <v>9</v>
      </c>
      <c r="G47" s="24">
        <v>9</v>
      </c>
      <c r="H47" s="24">
        <v>9</v>
      </c>
      <c r="I47" s="24"/>
      <c r="J47" s="24">
        <f ca="1">SUMIF(OFFSET($K$4,0,0,1,$J$2*5),J$4,$K47)*IF($E$2="S",15,1)</f>
        <v>0</v>
      </c>
      <c r="K47" s="25"/>
      <c r="L47" s="26"/>
      <c r="M47" s="26"/>
      <c r="N47" s="27"/>
      <c r="O47" s="51"/>
      <c r="P47" s="25"/>
      <c r="Q47" s="26"/>
      <c r="R47" s="26"/>
      <c r="S47" s="27"/>
      <c r="T47" s="51"/>
      <c r="U47" s="25"/>
      <c r="V47" s="26"/>
      <c r="W47" s="26"/>
      <c r="X47" s="27"/>
      <c r="Y47" s="51"/>
      <c r="Z47" s="25">
        <v>9</v>
      </c>
      <c r="AA47" s="26">
        <v>9</v>
      </c>
      <c r="AB47" s="26">
        <v>9</v>
      </c>
      <c r="AC47" s="26"/>
      <c r="AD47" s="26"/>
      <c r="AE47" s="26"/>
      <c r="AF47" s="51"/>
      <c r="AG47" s="25"/>
      <c r="AH47" s="26"/>
      <c r="AI47" s="26"/>
      <c r="AJ47" s="26"/>
      <c r="AK47" s="27"/>
      <c r="AL47" s="59"/>
      <c r="AM47" s="59"/>
      <c r="AN47" s="59"/>
      <c r="AO47" s="59"/>
      <c r="AP47" s="59"/>
      <c r="AQ47" s="46" t="e">
        <f>IF(OR(#REF!="o",#REF!="p",#REF!="k",#REF!="w",#REF!="s",#REF!=$AQ$3,ISBLANK(#REF!)),1,0)</f>
        <v>#REF!</v>
      </c>
      <c r="AR47" s="66" t="str">
        <f>TRIM(CONCATENATE(IF(AND(LEN(AU47)&gt;0,AU47&gt;0),TEXT(AU$4,"#0"),""),IF(AND(LEN(AV47)&gt;0,AV47&gt;0),CONCATENATE(" ",TEXT(AV$4,"#0")),""),IF(AND(LEN(AW47)&gt;0,AW47&gt;0),CONCATENATE(" ",TEXT(AW$4,"#0")),""),IF(AND(LEN(AX47)&gt;0,AX47&gt;0),CONCATENATE(" ",TEXT(AX$4,"#0")),""),IF(AND(LEN(AY47)&gt;0,AY47&gt;0),CONCATENATE(" ",TEXT(AY$4,"#0")),""),IF(AND(LEN(AZ47)&gt;0,AZ47&gt;0),CONCATENATE(" ",TEXT(AZ$4,"#0")),""),IF(AND(LEN(BA47)&gt;0,BA47&gt;0),CONCATENATE(" ",TEXT(BA$4,"#0")),"")))</f>
        <v/>
      </c>
      <c r="AS47" s="16"/>
      <c r="AU47" s="30"/>
      <c r="AV47" s="30"/>
      <c r="AW47" s="30"/>
      <c r="AX47" s="30"/>
      <c r="AY47" s="30"/>
      <c r="AZ47" s="30"/>
      <c r="BA47" s="30"/>
      <c r="BJ47" s="6"/>
      <c r="BL47" s="1"/>
      <c r="BM47" s="30"/>
      <c r="BN47" s="30"/>
      <c r="BO47" s="30"/>
      <c r="BP47" s="30"/>
      <c r="BQ47" s="30"/>
      <c r="BR47" s="30"/>
    </row>
    <row r="48" spans="1:71" ht="12.75" customHeight="1" x14ac:dyDescent="0.2">
      <c r="A48" s="77" t="s">
        <v>27</v>
      </c>
      <c r="B48" s="121" t="s">
        <v>29</v>
      </c>
      <c r="C48" s="88">
        <f t="shared" ref="C48:AK48" si="18">SUM(C49:C60)</f>
        <v>6</v>
      </c>
      <c r="D48" s="88">
        <f t="shared" si="18"/>
        <v>15</v>
      </c>
      <c r="E48" s="88">
        <f t="shared" ca="1" si="18"/>
        <v>414</v>
      </c>
      <c r="F48" s="88">
        <f t="shared" ca="1" si="18"/>
        <v>135</v>
      </c>
      <c r="G48" s="88">
        <f t="shared" ca="1" si="18"/>
        <v>0</v>
      </c>
      <c r="H48" s="88">
        <f t="shared" ca="1" si="18"/>
        <v>144</v>
      </c>
      <c r="I48" s="88">
        <f t="shared" ca="1" si="18"/>
        <v>45</v>
      </c>
      <c r="J48" s="88">
        <f t="shared" ca="1" si="18"/>
        <v>90</v>
      </c>
      <c r="K48" s="88">
        <f t="shared" si="18"/>
        <v>0</v>
      </c>
      <c r="L48" s="88">
        <f t="shared" si="18"/>
        <v>0</v>
      </c>
      <c r="M48" s="88">
        <f t="shared" si="18"/>
        <v>0</v>
      </c>
      <c r="N48" s="88">
        <f t="shared" si="18"/>
        <v>0</v>
      </c>
      <c r="O48" s="88">
        <f t="shared" si="18"/>
        <v>0</v>
      </c>
      <c r="P48" s="88">
        <f t="shared" si="18"/>
        <v>0</v>
      </c>
      <c r="Q48" s="88">
        <f t="shared" si="18"/>
        <v>0</v>
      </c>
      <c r="R48" s="88">
        <f t="shared" si="18"/>
        <v>0</v>
      </c>
      <c r="S48" s="88">
        <f t="shared" si="18"/>
        <v>0</v>
      </c>
      <c r="T48" s="88">
        <f t="shared" si="18"/>
        <v>0</v>
      </c>
      <c r="U48" s="88">
        <f t="shared" si="18"/>
        <v>0</v>
      </c>
      <c r="V48" s="88">
        <f t="shared" si="18"/>
        <v>0</v>
      </c>
      <c r="W48" s="88">
        <f t="shared" si="18"/>
        <v>0</v>
      </c>
      <c r="X48" s="88">
        <f t="shared" si="18"/>
        <v>0</v>
      </c>
      <c r="Y48" s="88">
        <f t="shared" si="18"/>
        <v>0</v>
      </c>
      <c r="Z48" s="88">
        <f t="shared" si="18"/>
        <v>9</v>
      </c>
      <c r="AA48" s="88">
        <f t="shared" si="18"/>
        <v>0</v>
      </c>
      <c r="AB48" s="88">
        <f t="shared" si="18"/>
        <v>18</v>
      </c>
      <c r="AC48" s="88">
        <f t="shared" si="18"/>
        <v>0</v>
      </c>
      <c r="AD48" s="88">
        <f t="shared" si="18"/>
        <v>90</v>
      </c>
      <c r="AE48" s="88">
        <f t="shared" si="18"/>
        <v>27</v>
      </c>
      <c r="AF48" s="88">
        <f t="shared" si="18"/>
        <v>0</v>
      </c>
      <c r="AG48" s="88">
        <f t="shared" si="18"/>
        <v>36</v>
      </c>
      <c r="AH48" s="88">
        <f t="shared" si="18"/>
        <v>0</v>
      </c>
      <c r="AI48" s="88">
        <f t="shared" si="18"/>
        <v>36</v>
      </c>
      <c r="AJ48" s="88">
        <f t="shared" si="18"/>
        <v>18</v>
      </c>
      <c r="AK48" s="88">
        <f t="shared" si="18"/>
        <v>90</v>
      </c>
      <c r="AL48" s="59"/>
      <c r="AM48" s="59"/>
      <c r="AN48" s="59"/>
      <c r="AO48" s="59"/>
      <c r="AP48" s="59"/>
      <c r="AQ48" s="46"/>
      <c r="AR48" s="2" t="str">
        <f t="shared" si="15"/>
        <v/>
      </c>
      <c r="AS48" s="16"/>
      <c r="AT48" s="105"/>
      <c r="AU48" s="41"/>
      <c r="AV48" s="41"/>
      <c r="AW48" s="41"/>
      <c r="AX48" s="41"/>
      <c r="AY48" s="41"/>
      <c r="AZ48" s="41"/>
      <c r="BA48" s="41"/>
      <c r="BK48" s="107"/>
      <c r="BL48" s="16"/>
      <c r="BS48" s="30"/>
    </row>
    <row r="49" spans="1:71" ht="12.75" customHeight="1" x14ac:dyDescent="0.2">
      <c r="A49" s="21">
        <v>41</v>
      </c>
      <c r="B49" s="125" t="s">
        <v>118</v>
      </c>
      <c r="C49" s="23"/>
      <c r="D49" s="23">
        <v>2</v>
      </c>
      <c r="E49" s="21">
        <f t="shared" ref="E49:E59" ca="1" si="19">SUM(F49:J49)</f>
        <v>27</v>
      </c>
      <c r="F49" s="24">
        <v>9</v>
      </c>
      <c r="G49" s="24">
        <f ca="1">SUMIF(OFFSET($K$4,0,0,1,$J$2*5),G$4,$K49)*IF($E$2="S",15,1)</f>
        <v>0</v>
      </c>
      <c r="H49" s="24">
        <v>18</v>
      </c>
      <c r="I49" s="24">
        <f ca="1">SUMIF(OFFSET($K$4,0,0,1,$J$2*5),I$4,$K49)*IF($E$2="S",15,1)</f>
        <v>0</v>
      </c>
      <c r="J49" s="24">
        <f ca="1">SUMIF(OFFSET($K$4,0,0,1,$J$2*5),J$4,$K49)*IF($E$2="S",15,1)</f>
        <v>0</v>
      </c>
      <c r="K49" s="25"/>
      <c r="L49" s="26"/>
      <c r="M49" s="26"/>
      <c r="N49" s="27"/>
      <c r="O49" s="51"/>
      <c r="P49" s="25"/>
      <c r="Q49" s="26"/>
      <c r="R49" s="26"/>
      <c r="S49" s="27"/>
      <c r="T49" s="51"/>
      <c r="U49" s="25"/>
      <c r="V49" s="26"/>
      <c r="W49" s="26"/>
      <c r="X49" s="27"/>
      <c r="Y49" s="51"/>
      <c r="Z49" s="25">
        <v>9</v>
      </c>
      <c r="AA49" s="26"/>
      <c r="AB49" s="26">
        <v>18</v>
      </c>
      <c r="AC49" s="26"/>
      <c r="AD49" s="26"/>
      <c r="AE49" s="27"/>
      <c r="AF49" s="51"/>
      <c r="AG49" s="25"/>
      <c r="AH49" s="26"/>
      <c r="AI49" s="26"/>
      <c r="AJ49" s="26"/>
      <c r="AK49" s="27"/>
      <c r="AL49" s="59"/>
      <c r="AM49" s="46" t="s">
        <v>61</v>
      </c>
      <c r="AN49" s="59"/>
      <c r="AO49" s="59"/>
      <c r="AP49" s="59"/>
      <c r="AQ49" s="46" t="e">
        <f>IF(OR(#REF!="o",#REF!="p",#REF!="k",#REF!="w",#REF!="s",#REF!=$AQ$3,ISBLANK(#REF!)),1,0)</f>
        <v>#REF!</v>
      </c>
      <c r="AR49" s="66" t="str">
        <f t="shared" si="15"/>
        <v/>
      </c>
      <c r="AS49" s="16"/>
      <c r="AU49" s="30"/>
      <c r="AV49" s="30"/>
      <c r="AW49" s="30"/>
      <c r="AX49" s="30"/>
      <c r="AY49" s="30"/>
      <c r="AZ49" s="30"/>
      <c r="BA49" s="30"/>
      <c r="BJ49" s="6"/>
      <c r="BL49" s="1"/>
      <c r="BM49" s="30"/>
      <c r="BN49" s="30"/>
      <c r="BO49" s="30"/>
      <c r="BP49" s="30"/>
      <c r="BQ49" s="30"/>
      <c r="BR49" s="30"/>
      <c r="BS49" s="30"/>
    </row>
    <row r="50" spans="1:71" ht="12.75" customHeight="1" collapsed="1" x14ac:dyDescent="0.2">
      <c r="A50" s="21">
        <f>A49+1</f>
        <v>42</v>
      </c>
      <c r="B50" s="120" t="s">
        <v>119</v>
      </c>
      <c r="C50" s="74">
        <v>1</v>
      </c>
      <c r="D50" s="23">
        <f>COUNTIF(K50:AP50,"&gt;0")-C50</f>
        <v>0</v>
      </c>
      <c r="E50" s="21">
        <f t="shared" ca="1" si="19"/>
        <v>36</v>
      </c>
      <c r="F50" s="24">
        <v>18</v>
      </c>
      <c r="G50" s="24"/>
      <c r="H50" s="24">
        <v>18</v>
      </c>
      <c r="I50" s="24">
        <f ca="1">SUMIF(OFFSET($K$4,0,0,1,$J$2*5),I$4,$K50)*IF($E$2="S",15,1)</f>
        <v>0</v>
      </c>
      <c r="J50" s="24">
        <f t="shared" ref="J50:J56" ca="1" si="20">SUMIF(OFFSET($K$4,0,0,1,$J$2*5),J$4,$K50)*IF($E$2="S",15,1)</f>
        <v>0</v>
      </c>
      <c r="K50" s="25"/>
      <c r="L50" s="26"/>
      <c r="M50" s="26"/>
      <c r="N50" s="27"/>
      <c r="O50" s="51"/>
      <c r="P50" s="25"/>
      <c r="Q50" s="26"/>
      <c r="R50" s="26"/>
      <c r="S50" s="27"/>
      <c r="T50" s="51"/>
      <c r="U50" s="25"/>
      <c r="V50" s="26"/>
      <c r="W50" s="26"/>
      <c r="X50" s="27"/>
      <c r="Y50" s="51"/>
      <c r="Z50" s="163"/>
      <c r="AA50" s="164"/>
      <c r="AB50" s="164"/>
      <c r="AC50" s="26"/>
      <c r="AD50" s="26">
        <v>18</v>
      </c>
      <c r="AE50" s="27"/>
      <c r="AF50" s="51"/>
      <c r="AI50" s="26"/>
      <c r="AJ50" s="26"/>
      <c r="AK50" s="27"/>
      <c r="AL50" s="59"/>
      <c r="AM50" s="59"/>
      <c r="AN50" s="59"/>
      <c r="AO50" s="59"/>
      <c r="AP50" s="59"/>
      <c r="AQ50" s="46" t="e">
        <f>IF(OR(#REF!="o",#REF!="p",#REF!="k",#REF!="w",#REF!="s",#REF!=$AQ$3,ISBLANK(#REF!)),1,0)</f>
        <v>#REF!</v>
      </c>
      <c r="AR50" s="66" t="str">
        <f t="shared" si="15"/>
        <v/>
      </c>
      <c r="AS50" s="16"/>
      <c r="AU50" s="30"/>
      <c r="AV50" s="30"/>
      <c r="AW50" s="30"/>
      <c r="AX50" s="30"/>
      <c r="AY50" s="30"/>
      <c r="AZ50" s="30"/>
      <c r="BA50" s="30"/>
      <c r="BJ50" s="6"/>
      <c r="BL50" s="1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f t="shared" ref="A51:A60" si="21">A50+1</f>
        <v>43</v>
      </c>
      <c r="B51" s="126" t="s">
        <v>120</v>
      </c>
      <c r="C51" s="21">
        <v>1</v>
      </c>
      <c r="D51" s="23">
        <v>1</v>
      </c>
      <c r="E51" s="21">
        <f t="shared" ca="1" si="19"/>
        <v>36</v>
      </c>
      <c r="F51" s="24">
        <v>18</v>
      </c>
      <c r="G51" s="24">
        <f t="shared" ref="G51:G56" ca="1" si="22">SUMIF(OFFSET($K$4,0,0,1,$J$2*5),G$4,$K51)*IF($E$2="S",15,1)</f>
        <v>0</v>
      </c>
      <c r="H51" s="24">
        <v>18</v>
      </c>
      <c r="I51" s="24">
        <f ca="1">SUMIF(OFFSET($K$4,0,0,1,$J$2*5),I$4,$K51)*IF($E$2="S",15,1)</f>
        <v>0</v>
      </c>
      <c r="J51" s="24">
        <f t="shared" ca="1" si="20"/>
        <v>0</v>
      </c>
      <c r="K51" s="25"/>
      <c r="L51" s="26"/>
      <c r="M51" s="26"/>
      <c r="N51" s="27"/>
      <c r="O51" s="51"/>
      <c r="P51" s="25"/>
      <c r="Q51" s="26"/>
      <c r="R51" s="26"/>
      <c r="S51" s="27"/>
      <c r="T51" s="51"/>
      <c r="U51" s="25"/>
      <c r="V51" s="26"/>
      <c r="W51" s="26"/>
      <c r="X51" s="27"/>
      <c r="Y51" s="51"/>
      <c r="Z51" s="25"/>
      <c r="AA51" s="26"/>
      <c r="AB51" s="26"/>
      <c r="AC51" s="26"/>
      <c r="AD51" s="26">
        <v>18</v>
      </c>
      <c r="AE51" s="27"/>
      <c r="AF51" s="51"/>
      <c r="AG51" s="25"/>
      <c r="AH51" s="26"/>
      <c r="AI51" s="26"/>
      <c r="AJ51" s="26"/>
      <c r="AK51" s="27"/>
      <c r="AL51" s="59"/>
      <c r="AM51" s="46" t="s">
        <v>43</v>
      </c>
      <c r="AN51" s="59"/>
      <c r="AO51" s="59"/>
      <c r="AP51" s="59"/>
      <c r="AQ51" s="46" t="e">
        <f>IF(OR(#REF!="o",#REF!="p",#REF!="k",#REF!="w",#REF!="s",#REF!=$AQ$3,ISBLANK(#REF!)),1,0)</f>
        <v>#REF!</v>
      </c>
      <c r="AR51" s="66" t="str">
        <f t="shared" si="15"/>
        <v/>
      </c>
      <c r="AS51" s="16"/>
      <c r="AU51" s="30"/>
      <c r="AV51" s="30"/>
      <c r="AW51" s="30"/>
      <c r="AX51" s="30"/>
      <c r="AY51" s="30"/>
      <c r="AZ51" s="30"/>
      <c r="BA51" s="30"/>
      <c r="BJ51" s="6"/>
      <c r="BL51" s="1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f t="shared" si="21"/>
        <v>44</v>
      </c>
      <c r="B52" s="126" t="s">
        <v>121</v>
      </c>
      <c r="C52" s="21">
        <v>1</v>
      </c>
      <c r="D52" s="23">
        <v>1</v>
      </c>
      <c r="E52" s="21">
        <f t="shared" ca="1" si="19"/>
        <v>36</v>
      </c>
      <c r="F52" s="24">
        <v>18</v>
      </c>
      <c r="G52" s="24">
        <f t="shared" ca="1" si="22"/>
        <v>0</v>
      </c>
      <c r="H52" s="24">
        <v>18</v>
      </c>
      <c r="I52" s="24">
        <f ca="1">SUMIF(OFFSET($K$4,0,0,1,$J$2*5),I$4,$K52)*IF($E$2="S",15,1)</f>
        <v>0</v>
      </c>
      <c r="J52" s="24">
        <f t="shared" ca="1" si="20"/>
        <v>0</v>
      </c>
      <c r="K52" s="25"/>
      <c r="L52" s="26"/>
      <c r="M52" s="26"/>
      <c r="N52" s="27"/>
      <c r="O52" s="51"/>
      <c r="P52" s="25"/>
      <c r="Q52" s="26"/>
      <c r="R52" s="26"/>
      <c r="S52" s="27"/>
      <c r="T52" s="51"/>
      <c r="U52" s="25"/>
      <c r="V52" s="26"/>
      <c r="W52" s="26"/>
      <c r="X52" s="27"/>
      <c r="Y52" s="51"/>
      <c r="Z52" s="25"/>
      <c r="AA52" s="26"/>
      <c r="AB52" s="26"/>
      <c r="AC52" s="26"/>
      <c r="AD52" s="26">
        <v>18</v>
      </c>
      <c r="AE52" s="27"/>
      <c r="AF52" s="51"/>
      <c r="AG52" s="25"/>
      <c r="AH52" s="26"/>
      <c r="AI52" s="26"/>
      <c r="AJ52" s="26"/>
      <c r="AK52" s="27"/>
      <c r="AL52" s="59"/>
      <c r="AM52" s="46" t="s">
        <v>43</v>
      </c>
      <c r="AN52" s="59"/>
      <c r="AO52" s="59"/>
      <c r="AP52" s="59"/>
      <c r="AQ52" s="46" t="e">
        <f>IF(OR(#REF!="o",#REF!="p",#REF!="k",#REF!="w",#REF!="s",#REF!=$AQ$3,ISBLANK(#REF!)),1,0)</f>
        <v>#REF!</v>
      </c>
      <c r="AR52" s="66" t="str">
        <f t="shared" si="15"/>
        <v/>
      </c>
      <c r="AS52" s="16"/>
      <c r="AU52" s="30"/>
      <c r="AV52" s="30"/>
      <c r="AW52" s="30"/>
      <c r="AX52" s="30"/>
      <c r="AY52" s="30"/>
      <c r="AZ52" s="30"/>
      <c r="BA52" s="30"/>
      <c r="BJ52" s="6"/>
      <c r="BL52" s="1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f t="shared" si="21"/>
        <v>45</v>
      </c>
      <c r="B53" s="125" t="s">
        <v>122</v>
      </c>
      <c r="C53" s="21"/>
      <c r="D53" s="23">
        <f>COUNTIF(K53:AP53,"&gt;0")-C53</f>
        <v>1</v>
      </c>
      <c r="E53" s="21">
        <f t="shared" ca="1" si="19"/>
        <v>18</v>
      </c>
      <c r="F53" s="24">
        <v>9</v>
      </c>
      <c r="G53" s="24">
        <f t="shared" ca="1" si="22"/>
        <v>0</v>
      </c>
      <c r="H53" s="24"/>
      <c r="I53" s="24">
        <v>9</v>
      </c>
      <c r="J53" s="24">
        <f t="shared" ca="1" si="20"/>
        <v>0</v>
      </c>
      <c r="K53" s="25"/>
      <c r="L53" s="26"/>
      <c r="M53" s="26"/>
      <c r="N53" s="27"/>
      <c r="O53" s="51"/>
      <c r="P53" s="25"/>
      <c r="Q53" s="26"/>
      <c r="R53" s="26"/>
      <c r="S53" s="27"/>
      <c r="T53" s="51"/>
      <c r="U53" s="25"/>
      <c r="V53" s="26"/>
      <c r="W53" s="26"/>
      <c r="X53" s="27"/>
      <c r="Y53" s="51"/>
      <c r="Z53" s="25"/>
      <c r="AA53" s="26"/>
      <c r="AB53" s="26"/>
      <c r="AC53" s="26"/>
      <c r="AD53" s="26"/>
      <c r="AE53" s="27">
        <v>9</v>
      </c>
      <c r="AF53" s="51"/>
      <c r="AG53" s="25"/>
      <c r="AH53" s="26"/>
      <c r="AI53" s="26"/>
      <c r="AJ53" s="26"/>
      <c r="AK53" s="27"/>
      <c r="AL53" s="59"/>
      <c r="AM53" s="46" t="s">
        <v>61</v>
      </c>
      <c r="AN53" s="59"/>
      <c r="AO53" s="59"/>
      <c r="AP53" s="59"/>
      <c r="AQ53" s="46" t="e">
        <f>IF(OR(#REF!="o",#REF!="p",#REF!="k",#REF!="w",#REF!="s",#REF!=$AQ$3,ISBLANK(#REF!)),1,0)</f>
        <v>#REF!</v>
      </c>
      <c r="AR53" s="66" t="str">
        <f t="shared" si="15"/>
        <v/>
      </c>
      <c r="AS53" s="16"/>
      <c r="AU53" s="30"/>
      <c r="AV53" s="30"/>
      <c r="AW53" s="30"/>
      <c r="AX53" s="30"/>
      <c r="AY53" s="30"/>
      <c r="AZ53" s="30"/>
      <c r="BA53" s="30"/>
      <c r="BJ53" s="6"/>
      <c r="BL53" s="1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f t="shared" si="21"/>
        <v>46</v>
      </c>
      <c r="B54" s="126" t="s">
        <v>123</v>
      </c>
      <c r="C54" s="21">
        <v>1</v>
      </c>
      <c r="D54" s="23">
        <v>1</v>
      </c>
      <c r="E54" s="21">
        <f t="shared" ca="1" si="19"/>
        <v>27</v>
      </c>
      <c r="F54" s="24">
        <v>9</v>
      </c>
      <c r="G54" s="24">
        <f t="shared" ca="1" si="22"/>
        <v>0</v>
      </c>
      <c r="H54" s="24">
        <v>18</v>
      </c>
      <c r="I54" s="24">
        <f ca="1">SUMIF(OFFSET($K$4,0,0,1,$J$2*5),I$4,$K54)*IF($E$2="S",15,1)</f>
        <v>0</v>
      </c>
      <c r="J54" s="24">
        <f t="shared" ca="1" si="20"/>
        <v>0</v>
      </c>
      <c r="K54" s="25"/>
      <c r="L54" s="26"/>
      <c r="M54" s="26"/>
      <c r="N54" s="27"/>
      <c r="O54" s="51"/>
      <c r="P54" s="25"/>
      <c r="Q54" s="26"/>
      <c r="R54" s="26"/>
      <c r="S54" s="27"/>
      <c r="T54" s="51"/>
      <c r="U54" s="25"/>
      <c r="V54" s="26"/>
      <c r="W54" s="26"/>
      <c r="X54" s="27"/>
      <c r="Y54" s="51"/>
      <c r="Z54" s="25"/>
      <c r="AA54" s="26"/>
      <c r="AB54" s="26"/>
      <c r="AC54" s="26"/>
      <c r="AD54" s="26">
        <v>18</v>
      </c>
      <c r="AE54" s="27"/>
      <c r="AF54" s="51"/>
      <c r="AG54" s="25"/>
      <c r="AH54" s="26"/>
      <c r="AI54" s="26"/>
      <c r="AJ54" s="26"/>
      <c r="AK54" s="27"/>
      <c r="AL54" s="59"/>
      <c r="AM54" s="46" t="s">
        <v>43</v>
      </c>
      <c r="AN54" s="59"/>
      <c r="AO54" s="59"/>
      <c r="AP54" s="59"/>
      <c r="AQ54" s="46" t="e">
        <f>IF(OR(#REF!="o",#REF!="p",#REF!="k",#REF!="w",#REF!="s",#REF!=$AQ$3,ISBLANK(#REF!)),1,0)</f>
        <v>#REF!</v>
      </c>
      <c r="AR54" s="66" t="str">
        <f t="shared" si="15"/>
        <v/>
      </c>
      <c r="AS54" s="16"/>
      <c r="AU54" s="30"/>
      <c r="AV54" s="30"/>
      <c r="AW54" s="30"/>
      <c r="AX54" s="30"/>
      <c r="AY54" s="30"/>
      <c r="AZ54" s="30"/>
      <c r="BA54" s="30"/>
      <c r="BJ54" s="6"/>
      <c r="BL54" s="1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f t="shared" si="21"/>
        <v>47</v>
      </c>
      <c r="B55" s="125" t="s">
        <v>124</v>
      </c>
      <c r="C55" s="21"/>
      <c r="D55" s="23">
        <v>2</v>
      </c>
      <c r="E55" s="21">
        <f t="shared" ca="1" si="19"/>
        <v>18</v>
      </c>
      <c r="F55" s="24">
        <v>9</v>
      </c>
      <c r="G55" s="24">
        <f t="shared" ca="1" si="22"/>
        <v>0</v>
      </c>
      <c r="H55" s="24">
        <v>9</v>
      </c>
      <c r="I55" s="24"/>
      <c r="J55" s="24">
        <f t="shared" ca="1" si="20"/>
        <v>0</v>
      </c>
      <c r="K55" s="25"/>
      <c r="L55" s="26"/>
      <c r="M55" s="26"/>
      <c r="N55" s="27"/>
      <c r="O55" s="51"/>
      <c r="P55" s="25"/>
      <c r="Q55" s="26"/>
      <c r="R55" s="26"/>
      <c r="S55" s="27"/>
      <c r="T55" s="51"/>
      <c r="U55" s="25"/>
      <c r="V55" s="26"/>
      <c r="W55" s="26"/>
      <c r="X55" s="27"/>
      <c r="Y55" s="51"/>
      <c r="Z55" s="25"/>
      <c r="AA55" s="26"/>
      <c r="AB55" s="26"/>
      <c r="AC55" s="26"/>
      <c r="AD55" s="26">
        <v>9</v>
      </c>
      <c r="AE55" s="27"/>
      <c r="AF55" s="51"/>
      <c r="AG55" s="25"/>
      <c r="AH55" s="26"/>
      <c r="AI55" s="26"/>
      <c r="AJ55" s="26"/>
      <c r="AK55" s="27"/>
      <c r="AL55" s="59"/>
      <c r="AM55" s="46" t="s">
        <v>61</v>
      </c>
      <c r="AN55" s="59"/>
      <c r="AO55" s="59"/>
      <c r="AP55" s="59"/>
      <c r="AQ55" s="46" t="e">
        <f>IF(OR(#REF!="o",#REF!="p",#REF!="k",#REF!="w",#REF!="s",#REF!=$AQ$3,ISBLANK(#REF!)),1,0)</f>
        <v>#REF!</v>
      </c>
      <c r="AR55" s="66" t="str">
        <f t="shared" si="15"/>
        <v/>
      </c>
      <c r="AS55" s="16"/>
      <c r="AU55" s="30"/>
      <c r="AV55" s="30"/>
      <c r="AW55" s="30"/>
      <c r="AX55" s="30"/>
      <c r="AY55" s="30"/>
      <c r="AZ55" s="30"/>
      <c r="BA55" s="30"/>
      <c r="BJ55" s="6"/>
      <c r="BL55" s="1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f t="shared" si="21"/>
        <v>48</v>
      </c>
      <c r="B56" s="125" t="s">
        <v>125</v>
      </c>
      <c r="C56" s="21"/>
      <c r="D56" s="23">
        <v>2</v>
      </c>
      <c r="E56" s="21">
        <f t="shared" ca="1" si="19"/>
        <v>18</v>
      </c>
      <c r="F56" s="24">
        <v>9</v>
      </c>
      <c r="G56" s="24">
        <f t="shared" ca="1" si="22"/>
        <v>0</v>
      </c>
      <c r="H56" s="24">
        <v>9</v>
      </c>
      <c r="I56" s="24"/>
      <c r="J56" s="24">
        <f t="shared" ca="1" si="20"/>
        <v>0</v>
      </c>
      <c r="K56" s="25"/>
      <c r="L56" s="26"/>
      <c r="M56" s="26"/>
      <c r="N56" s="27"/>
      <c r="O56" s="51"/>
      <c r="P56" s="25"/>
      <c r="Q56" s="26"/>
      <c r="R56" s="26"/>
      <c r="S56" s="27"/>
      <c r="T56" s="51"/>
      <c r="U56" s="25"/>
      <c r="V56" s="26"/>
      <c r="W56" s="26"/>
      <c r="X56" s="27"/>
      <c r="Y56" s="51"/>
      <c r="Z56" s="25"/>
      <c r="AA56" s="26"/>
      <c r="AB56" s="26"/>
      <c r="AC56" s="26"/>
      <c r="AD56" s="26">
        <v>9</v>
      </c>
      <c r="AE56" s="27"/>
      <c r="AF56" s="51"/>
      <c r="AG56" s="25"/>
      <c r="AH56" s="26"/>
      <c r="AI56" s="26"/>
      <c r="AJ56" s="26"/>
      <c r="AK56" s="27"/>
      <c r="AL56" s="59"/>
      <c r="AM56" s="46" t="s">
        <v>61</v>
      </c>
      <c r="AN56" s="59"/>
      <c r="AO56" s="59"/>
      <c r="AP56" s="59"/>
      <c r="AQ56" s="46" t="e">
        <f>IF(OR(#REF!="o",#REF!="p",#REF!="k",#REF!="w",#REF!="s",#REF!=$AQ$3,ISBLANK(#REF!)),1,0)</f>
        <v>#REF!</v>
      </c>
      <c r="AR56" s="66" t="str">
        <f t="shared" si="15"/>
        <v/>
      </c>
      <c r="AS56" s="16"/>
      <c r="AU56" s="30"/>
      <c r="AV56" s="30"/>
      <c r="AW56" s="30"/>
      <c r="AX56" s="30"/>
      <c r="AY56" s="30"/>
      <c r="AZ56" s="30"/>
      <c r="BA56" s="30"/>
      <c r="BJ56" s="6"/>
      <c r="BL56" s="1"/>
      <c r="BM56" s="30"/>
      <c r="BN56" s="30"/>
      <c r="BO56" s="30"/>
      <c r="BP56" s="30"/>
      <c r="BQ56" s="30"/>
      <c r="BR56" s="30"/>
      <c r="BS56" s="30"/>
    </row>
    <row r="57" spans="1:71" ht="12.75" customHeight="1" x14ac:dyDescent="0.2">
      <c r="A57" s="21">
        <f t="shared" si="21"/>
        <v>49</v>
      </c>
      <c r="B57" s="119" t="s">
        <v>126</v>
      </c>
      <c r="C57" s="21">
        <v>1</v>
      </c>
      <c r="D57" s="23">
        <v>1</v>
      </c>
      <c r="E57" s="21">
        <f t="shared" si="19"/>
        <v>36</v>
      </c>
      <c r="F57" s="24">
        <v>18</v>
      </c>
      <c r="G57" s="24"/>
      <c r="H57" s="24">
        <v>18</v>
      </c>
      <c r="I57" s="24"/>
      <c r="J57" s="24"/>
      <c r="K57" s="25"/>
      <c r="L57" s="26"/>
      <c r="M57" s="26"/>
      <c r="N57" s="27"/>
      <c r="O57" s="51"/>
      <c r="P57" s="25"/>
      <c r="Q57" s="26"/>
      <c r="R57" s="26"/>
      <c r="S57" s="27"/>
      <c r="T57" s="51"/>
      <c r="U57" s="25"/>
      <c r="V57" s="26"/>
      <c r="W57" s="26"/>
      <c r="X57" s="27"/>
      <c r="Y57" s="51"/>
      <c r="Z57" s="25"/>
      <c r="AA57" s="26"/>
      <c r="AB57" s="26"/>
      <c r="AC57" s="26"/>
      <c r="AD57" s="26"/>
      <c r="AE57" s="26"/>
      <c r="AF57" s="51"/>
      <c r="AG57" s="109">
        <v>18</v>
      </c>
      <c r="AH57" s="26"/>
      <c r="AI57" s="26">
        <v>18</v>
      </c>
      <c r="AJ57" s="26"/>
      <c r="AK57" s="27"/>
      <c r="AL57" s="59"/>
      <c r="AM57" s="59"/>
      <c r="AN57" s="59"/>
      <c r="AO57" s="59"/>
      <c r="AP57" s="59"/>
      <c r="AQ57" s="46" t="e">
        <f>IF(OR(#REF!="o",#REF!="p",#REF!="k",#REF!="w",#REF!="s",#REF!=$AQ$3,ISBLANK(#REF!)),1,0)</f>
        <v>#REF!</v>
      </c>
      <c r="AR57" s="66"/>
      <c r="AS57" s="16"/>
      <c r="AU57" s="30"/>
      <c r="AV57" s="30"/>
      <c r="AW57" s="30"/>
      <c r="AX57" s="30"/>
      <c r="AY57" s="30"/>
      <c r="AZ57" s="30"/>
      <c r="BA57" s="30"/>
      <c r="BJ57" s="6"/>
      <c r="BL57" s="1"/>
      <c r="BM57" s="30"/>
      <c r="BN57" s="30"/>
      <c r="BO57" s="30"/>
      <c r="BP57" s="30"/>
      <c r="BQ57" s="30"/>
      <c r="BR57" s="30"/>
      <c r="BS57" s="108"/>
    </row>
    <row r="58" spans="1:71" ht="12.75" customHeight="1" x14ac:dyDescent="0.2">
      <c r="A58" s="21">
        <f t="shared" si="21"/>
        <v>50</v>
      </c>
      <c r="B58" s="119" t="s">
        <v>127</v>
      </c>
      <c r="C58" s="21">
        <v>1</v>
      </c>
      <c r="D58" s="23">
        <v>1</v>
      </c>
      <c r="E58" s="21">
        <f t="shared" si="19"/>
        <v>36</v>
      </c>
      <c r="F58" s="24">
        <v>18</v>
      </c>
      <c r="G58" s="24"/>
      <c r="H58" s="24">
        <v>18</v>
      </c>
      <c r="I58" s="24"/>
      <c r="J58" s="24"/>
      <c r="K58" s="25"/>
      <c r="L58" s="26"/>
      <c r="M58" s="26"/>
      <c r="N58" s="27"/>
      <c r="O58" s="51"/>
      <c r="P58" s="25"/>
      <c r="Q58" s="26"/>
      <c r="R58" s="26"/>
      <c r="S58" s="27"/>
      <c r="T58" s="51"/>
      <c r="U58" s="25"/>
      <c r="V58" s="26"/>
      <c r="W58" s="26"/>
      <c r="X58" s="27"/>
      <c r="Y58" s="51"/>
      <c r="Z58" s="25"/>
      <c r="AA58" s="26"/>
      <c r="AB58" s="26"/>
      <c r="AC58" s="26"/>
      <c r="AD58" s="26"/>
      <c r="AE58" s="26"/>
      <c r="AF58" s="51"/>
      <c r="AG58" s="109">
        <v>18</v>
      </c>
      <c r="AH58" s="26"/>
      <c r="AI58" s="26">
        <v>18</v>
      </c>
      <c r="AJ58" s="26"/>
      <c r="AK58" s="27"/>
      <c r="AL58" s="59"/>
      <c r="AM58" s="59"/>
      <c r="AN58" s="59"/>
      <c r="AO58" s="59"/>
      <c r="AP58" s="59"/>
      <c r="AQ58" s="46" t="e">
        <f>IF(OR(#REF!="o",#REF!="p",#REF!="k",#REF!="w",#REF!="s",#REF!=$AQ$3,ISBLANK(#REF!)),1,0)</f>
        <v>#REF!</v>
      </c>
      <c r="AR58" s="66"/>
      <c r="AS58" s="16"/>
      <c r="AU58" s="30"/>
      <c r="AV58" s="30"/>
      <c r="AW58" s="30"/>
      <c r="AX58" s="30"/>
      <c r="AY58" s="30"/>
      <c r="AZ58" s="30"/>
      <c r="BA58" s="30"/>
      <c r="BJ58" s="6"/>
      <c r="BL58" s="1"/>
      <c r="BM58" s="30"/>
      <c r="BN58" s="30"/>
      <c r="BO58" s="30"/>
      <c r="BP58" s="30"/>
      <c r="BQ58" s="30"/>
      <c r="BR58" s="30"/>
      <c r="BS58" s="108"/>
    </row>
    <row r="59" spans="1:71" ht="12.75" customHeight="1" x14ac:dyDescent="0.2">
      <c r="A59" s="21">
        <f t="shared" si="21"/>
        <v>51</v>
      </c>
      <c r="B59" s="119" t="s">
        <v>19</v>
      </c>
      <c r="C59" s="23">
        <v>0</v>
      </c>
      <c r="D59" s="23">
        <f>COUNTIF(K59:AP59,"&gt;0")-C59</f>
        <v>2</v>
      </c>
      <c r="E59" s="21">
        <f t="shared" ca="1" si="19"/>
        <v>36</v>
      </c>
      <c r="F59" s="24">
        <f ca="1">SUMIF(OFFSET($K$4,0,0,1,$J$2*5),F$4,$K59)*IF($E$2="S",15,1)</f>
        <v>0</v>
      </c>
      <c r="G59" s="24">
        <f ca="1">SUMIF(OFFSET($K$4,0,0,1,$J$2*5),G$4,$K59)*IF($E$2="S",15,1)</f>
        <v>0</v>
      </c>
      <c r="H59" s="24">
        <f ca="1">SUMIF(OFFSET($K$4,0,0,1,$J$2*5),H$4,$K59)*IF($E$2="S",15,1)</f>
        <v>0</v>
      </c>
      <c r="I59" s="24">
        <v>36</v>
      </c>
      <c r="J59" s="24">
        <f ca="1">SUMIF(OFFSET($K$4,0,0,1,$J$2*5),J$4,$K59)*IF($E$2="S",15,1)</f>
        <v>0</v>
      </c>
      <c r="K59" s="25"/>
      <c r="L59" s="26"/>
      <c r="M59" s="26"/>
      <c r="N59" s="27"/>
      <c r="O59" s="51"/>
      <c r="P59" s="25"/>
      <c r="Q59" s="26"/>
      <c r="R59" s="26"/>
      <c r="S59" s="27"/>
      <c r="T59" s="51"/>
      <c r="U59" s="25"/>
      <c r="V59" s="26"/>
      <c r="W59" s="26"/>
      <c r="X59" s="27"/>
      <c r="Y59" s="51"/>
      <c r="Z59" s="25"/>
      <c r="AA59" s="26"/>
      <c r="AB59" s="26"/>
      <c r="AC59" s="26"/>
      <c r="AD59" s="26"/>
      <c r="AE59" s="27">
        <v>18</v>
      </c>
      <c r="AF59" s="51"/>
      <c r="AG59" s="25"/>
      <c r="AH59" s="26"/>
      <c r="AI59" s="26"/>
      <c r="AJ59" s="26">
        <v>18</v>
      </c>
      <c r="AK59" s="168"/>
      <c r="AL59" s="59"/>
      <c r="AM59" s="59"/>
      <c r="AN59" s="59"/>
      <c r="AO59" s="59"/>
      <c r="AP59" s="59"/>
      <c r="AQ59" s="46" t="e">
        <f>IF(OR(#REF!="o",#REF!="p",#REF!="k",#REF!="w",#REF!="s",#REF!=$AQ$3,ISBLANK(#REF!)),1,0)</f>
        <v>#REF!</v>
      </c>
      <c r="AR59" s="66" t="str">
        <f>TRIM(CONCATENATE(IF(AND(LEN(AU59)&gt;0,AU59&gt;0),TEXT(AU$4,"#0"),""),IF(AND(LEN(AV59)&gt;0,AV59&gt;0),CONCATENATE(" ",TEXT(AV$4,"#0")),""),IF(AND(LEN(AW59)&gt;0,AW59&gt;0),CONCATENATE(" ",TEXT(AW$4,"#0")),""),IF(AND(LEN(AX59)&gt;0,AX59&gt;0),CONCATENATE("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",TEXT(BA$4,"#0")),"")))</f>
        <v/>
      </c>
      <c r="AS59" s="16"/>
      <c r="AU59" s="30"/>
      <c r="AV59" s="30"/>
      <c r="AW59" s="30"/>
      <c r="AX59" s="30"/>
      <c r="AY59" s="30"/>
      <c r="AZ59" s="30"/>
      <c r="BA59" s="30"/>
      <c r="BJ59" s="6"/>
      <c r="BL59" s="1"/>
      <c r="BM59" s="30"/>
      <c r="BN59" s="30"/>
      <c r="BO59" s="30"/>
      <c r="BP59" s="30"/>
      <c r="BQ59" s="30"/>
      <c r="BR59" s="30"/>
    </row>
    <row r="60" spans="1:71" ht="12.75" customHeight="1" thickBot="1" x14ac:dyDescent="0.25">
      <c r="A60" s="21">
        <f t="shared" si="21"/>
        <v>52</v>
      </c>
      <c r="B60" s="127" t="s">
        <v>20</v>
      </c>
      <c r="C60" s="111"/>
      <c r="D60" s="111">
        <v>1</v>
      </c>
      <c r="E60" s="21">
        <v>90</v>
      </c>
      <c r="F60" s="112">
        <f t="shared" ref="F60:H60" ca="1" si="23">SUMIF(OFFSET($K$4,0,0,1,$J$2*5),F$4,$K60)*IF($E$2="S",15,1)</f>
        <v>0</v>
      </c>
      <c r="G60" s="112">
        <f t="shared" ca="1" si="23"/>
        <v>0</v>
      </c>
      <c r="H60" s="112">
        <f t="shared" ca="1" si="23"/>
        <v>0</v>
      </c>
      <c r="I60" s="112">
        <f ca="1">SUMIF(OFFSET($K$4,0,0,1,$J$2*5),I$4,$K60)*IF($E$2="S",15,1)</f>
        <v>0</v>
      </c>
      <c r="J60" s="112">
        <v>90</v>
      </c>
      <c r="K60" s="25"/>
      <c r="L60" s="26"/>
      <c r="M60" s="26"/>
      <c r="N60" s="27"/>
      <c r="O60" s="51"/>
      <c r="P60" s="25"/>
      <c r="Q60" s="26"/>
      <c r="R60" s="26"/>
      <c r="S60" s="27"/>
      <c r="T60" s="51"/>
      <c r="U60" s="25"/>
      <c r="V60" s="26"/>
      <c r="W60" s="26"/>
      <c r="X60" s="27"/>
      <c r="Y60" s="51"/>
      <c r="Z60" s="25"/>
      <c r="AA60" s="26"/>
      <c r="AB60" s="26"/>
      <c r="AC60" s="26"/>
      <c r="AD60" s="26"/>
      <c r="AE60" s="27"/>
      <c r="AF60" s="51"/>
      <c r="AG60" s="25"/>
      <c r="AH60" s="26"/>
      <c r="AI60" s="26"/>
      <c r="AJ60" s="167"/>
      <c r="AK60" s="169">
        <v>90</v>
      </c>
      <c r="AL60" s="59"/>
      <c r="AM60" s="59"/>
      <c r="AN60" s="59"/>
      <c r="AO60" s="59"/>
      <c r="AP60" s="59"/>
      <c r="AQ60" s="46" t="e">
        <f>IF(OR(#REF!="o",#REF!="p",#REF!="k",#REF!="w",#REF!="s",#REF!=$AQ$3,ISBLANK(#REF!)),1,0)</f>
        <v>#REF!</v>
      </c>
      <c r="AR60" s="69" t="str">
        <f>TRIM(CONCATENATE(IF(AND(LEN(AU60)&gt;0,AU60&gt;0),TEXT(AU$4,"#0"),""),IF(AND(LEN(AV60)&gt;0,AV60&gt;0),CONCATENATE(" ",TEXT(AV$4,"#0")),""),IF(AND(LEN(AW60)&gt;0,AW60&gt;0),CONCATENATE(" ",TEXT(AW$4,"#0")),""),IF(AND(LEN(AX60)&gt;0,AX60&gt;0),CONCATENATE(" ",TEXT(AX$4,"#0")),""),IF(AND(LEN(AY60)&gt;0,AY60&gt;0),CONCATENATE(" ",TEXT(AY$4,"#0")),""),IF(AND(LEN(AZ60)&gt;0,AZ60&gt;0),CONCATENATE(" ",TEXT(AZ$4,"#0")),""),IF(AND(LEN(BA60)&gt;0,BA60&gt;0),CONCATENATE(" ",TEXT(BA$4,"#0")),"")))</f>
        <v/>
      </c>
      <c r="AS60" s="16"/>
      <c r="AU60" s="30"/>
      <c r="AV60" s="30"/>
      <c r="AW60" s="30"/>
      <c r="AX60" s="30"/>
      <c r="AY60" s="30"/>
      <c r="AZ60" s="30"/>
      <c r="BA60" s="30"/>
      <c r="BB60" s="7"/>
      <c r="BJ60" s="6"/>
      <c r="BL60" s="1"/>
      <c r="BM60" s="30"/>
      <c r="BN60" s="30"/>
      <c r="BO60" s="30"/>
      <c r="BP60" s="30"/>
      <c r="BQ60" s="30"/>
      <c r="BR60" s="30"/>
    </row>
    <row r="61" spans="1:71" ht="13.5" thickBot="1" x14ac:dyDescent="0.25">
      <c r="A61" s="17"/>
      <c r="B61" s="158" t="s">
        <v>21</v>
      </c>
      <c r="C61" s="33">
        <f t="shared" ref="C61:AK61" si="24">C5+C16+C29+C48</f>
        <v>18</v>
      </c>
      <c r="D61" s="33">
        <f t="shared" si="24"/>
        <v>71</v>
      </c>
      <c r="E61" s="33">
        <f t="shared" ca="1" si="24"/>
        <v>1299</v>
      </c>
      <c r="F61" s="33">
        <f t="shared" ca="1" si="24"/>
        <v>477</v>
      </c>
      <c r="G61" s="33">
        <f t="shared" ca="1" si="24"/>
        <v>27</v>
      </c>
      <c r="H61" s="33">
        <f t="shared" ca="1" si="24"/>
        <v>480</v>
      </c>
      <c r="I61" s="33">
        <f t="shared" ca="1" si="24"/>
        <v>225</v>
      </c>
      <c r="J61" s="33">
        <f t="shared" ca="1" si="24"/>
        <v>90</v>
      </c>
      <c r="K61" s="33">
        <f t="shared" si="24"/>
        <v>108</v>
      </c>
      <c r="L61" s="33">
        <f t="shared" si="24"/>
        <v>9</v>
      </c>
      <c r="M61" s="33">
        <f t="shared" si="24"/>
        <v>39</v>
      </c>
      <c r="N61" s="33">
        <f t="shared" si="24"/>
        <v>72</v>
      </c>
      <c r="O61" s="33">
        <f t="shared" si="24"/>
        <v>15</v>
      </c>
      <c r="P61" s="33">
        <f t="shared" si="24"/>
        <v>81</v>
      </c>
      <c r="Q61" s="33">
        <f t="shared" si="24"/>
        <v>9</v>
      </c>
      <c r="R61" s="33">
        <f t="shared" si="24"/>
        <v>84</v>
      </c>
      <c r="S61" s="33">
        <f t="shared" si="24"/>
        <v>45</v>
      </c>
      <c r="T61" s="33">
        <f t="shared" si="24"/>
        <v>0</v>
      </c>
      <c r="U61" s="33">
        <f t="shared" si="24"/>
        <v>99</v>
      </c>
      <c r="V61" s="33">
        <f t="shared" si="24"/>
        <v>0</v>
      </c>
      <c r="W61" s="33">
        <f t="shared" si="24"/>
        <v>102</v>
      </c>
      <c r="X61" s="33">
        <f t="shared" si="24"/>
        <v>45</v>
      </c>
      <c r="Y61" s="33">
        <f t="shared" si="24"/>
        <v>0</v>
      </c>
      <c r="Z61" s="33">
        <f t="shared" si="24"/>
        <v>54</v>
      </c>
      <c r="AA61" s="33">
        <f t="shared" si="24"/>
        <v>9</v>
      </c>
      <c r="AB61" s="33">
        <f t="shared" si="24"/>
        <v>129</v>
      </c>
      <c r="AC61" s="33">
        <f t="shared" si="24"/>
        <v>0</v>
      </c>
      <c r="AD61" s="33">
        <f t="shared" si="24"/>
        <v>99</v>
      </c>
      <c r="AE61" s="33">
        <f t="shared" si="24"/>
        <v>36</v>
      </c>
      <c r="AF61" s="33">
        <f t="shared" si="24"/>
        <v>0</v>
      </c>
      <c r="AG61" s="33">
        <f t="shared" si="24"/>
        <v>36</v>
      </c>
      <c r="AH61" s="33">
        <f t="shared" si="24"/>
        <v>0</v>
      </c>
      <c r="AI61" s="33">
        <f t="shared" si="24"/>
        <v>36</v>
      </c>
      <c r="AJ61" s="33">
        <f t="shared" si="24"/>
        <v>18</v>
      </c>
      <c r="AK61" s="33">
        <f t="shared" si="24"/>
        <v>90</v>
      </c>
      <c r="AL61" s="59"/>
      <c r="AM61" s="59"/>
      <c r="AN61" s="59"/>
      <c r="AO61" s="59"/>
      <c r="AP61" s="59"/>
      <c r="AQ61" s="46"/>
      <c r="AS61" s="82" t="s">
        <v>21</v>
      </c>
      <c r="AT61" s="102"/>
      <c r="AU61" s="1"/>
      <c r="AV61" s="8"/>
      <c r="AW61" s="8"/>
      <c r="AX61" s="8"/>
      <c r="AY61" s="8"/>
      <c r="AZ61" s="8"/>
      <c r="BA61" s="30"/>
      <c r="BB61" s="8"/>
      <c r="BM61" s="108"/>
      <c r="BN61" s="108"/>
      <c r="BO61" s="108"/>
      <c r="BP61" s="108"/>
      <c r="BQ61" s="108"/>
      <c r="BR61" s="108"/>
    </row>
    <row r="62" spans="1:71" ht="13.5" thickBot="1" x14ac:dyDescent="0.25">
      <c r="B62" s="124" t="s">
        <v>82</v>
      </c>
      <c r="C62" s="40"/>
      <c r="D62" s="40"/>
      <c r="E62" s="1"/>
      <c r="F62" s="213" t="s">
        <v>103</v>
      </c>
      <c r="G62" s="214"/>
      <c r="H62" s="214"/>
      <c r="I62" s="214"/>
      <c r="J62" s="215"/>
      <c r="K62" s="195">
        <f>K61+L61+M61+N61</f>
        <v>228</v>
      </c>
      <c r="L62" s="196"/>
      <c r="M62" s="196"/>
      <c r="N62" s="196"/>
      <c r="O62" s="197"/>
      <c r="P62" s="195">
        <f>P61+Q61+R61+S61</f>
        <v>219</v>
      </c>
      <c r="Q62" s="196"/>
      <c r="R62" s="196"/>
      <c r="S62" s="196"/>
      <c r="T62" s="197"/>
      <c r="U62" s="195">
        <f>U61+V61+W61+X61</f>
        <v>246</v>
      </c>
      <c r="V62" s="196"/>
      <c r="W62" s="196"/>
      <c r="X62" s="196"/>
      <c r="Y62" s="197"/>
      <c r="Z62" s="195" t="e">
        <f>Z61+AA61+AB61+#REF!</f>
        <v>#REF!</v>
      </c>
      <c r="AA62" s="196"/>
      <c r="AB62" s="196"/>
      <c r="AC62" s="196"/>
      <c r="AD62" s="196"/>
      <c r="AE62" s="196"/>
      <c r="AF62" s="197"/>
      <c r="AG62" s="195">
        <f>AG61+AH61+AI61+AJ61+AK61</f>
        <v>180</v>
      </c>
      <c r="AH62" s="196"/>
      <c r="AI62" s="196"/>
      <c r="AJ62" s="196"/>
      <c r="AK62" s="197"/>
      <c r="AL62" s="59"/>
      <c r="AM62" s="59"/>
      <c r="AN62" s="59"/>
      <c r="AO62" s="59"/>
      <c r="AP62" s="59"/>
      <c r="AQ62" s="46"/>
      <c r="AS62" s="83" t="s">
        <v>39</v>
      </c>
      <c r="BA62" s="30"/>
      <c r="BB62" s="7"/>
    </row>
    <row r="63" spans="1:71" ht="12.75" customHeight="1" thickBot="1" x14ac:dyDescent="0.25">
      <c r="B63" s="122" t="s">
        <v>83</v>
      </c>
      <c r="C63" s="201" t="e">
        <f>#REF!</f>
        <v>#REF!</v>
      </c>
      <c r="D63" s="201"/>
      <c r="E63" s="39"/>
      <c r="F63" s="209" t="s">
        <v>22</v>
      </c>
      <c r="G63" s="210"/>
      <c r="H63" s="17" t="s">
        <v>23</v>
      </c>
      <c r="I63" s="10"/>
      <c r="J63" s="11"/>
      <c r="K63" s="198">
        <v>3</v>
      </c>
      <c r="L63" s="199"/>
      <c r="M63" s="199"/>
      <c r="N63" s="199"/>
      <c r="O63" s="200"/>
      <c r="P63" s="198">
        <v>2</v>
      </c>
      <c r="Q63" s="199"/>
      <c r="R63" s="199"/>
      <c r="S63" s="199"/>
      <c r="T63" s="200"/>
      <c r="U63" s="198">
        <v>3</v>
      </c>
      <c r="V63" s="199"/>
      <c r="W63" s="199"/>
      <c r="X63" s="199"/>
      <c r="Y63" s="200"/>
      <c r="Z63" s="198">
        <v>4</v>
      </c>
      <c r="AA63" s="199"/>
      <c r="AB63" s="199"/>
      <c r="AC63" s="199"/>
      <c r="AD63" s="199"/>
      <c r="AE63" s="199"/>
      <c r="AF63" s="200"/>
      <c r="AG63" s="198">
        <v>2</v>
      </c>
      <c r="AH63" s="199"/>
      <c r="AI63" s="199"/>
      <c r="AJ63" s="199"/>
      <c r="AK63" s="200"/>
      <c r="AL63" s="59">
        <v>0</v>
      </c>
      <c r="AM63" s="59"/>
      <c r="AN63" s="59"/>
      <c r="AO63" s="59"/>
      <c r="AP63" s="59"/>
      <c r="AQ63" s="46"/>
      <c r="AS63" s="19" t="s">
        <v>21</v>
      </c>
      <c r="AT63" s="102"/>
      <c r="BA63" s="30"/>
    </row>
    <row r="64" spans="1:71" ht="11.25" customHeight="1" thickBot="1" x14ac:dyDescent="0.25">
      <c r="B64" s="122" t="s">
        <v>84</v>
      </c>
      <c r="C64" s="201" t="e">
        <f>#REF!</f>
        <v>#REF!</v>
      </c>
      <c r="D64" s="201"/>
      <c r="E64" s="39"/>
      <c r="F64" s="211"/>
      <c r="G64" s="212"/>
      <c r="H64" s="35" t="s">
        <v>24</v>
      </c>
      <c r="I64" s="34"/>
      <c r="J64" s="36"/>
      <c r="K64" s="195">
        <v>14</v>
      </c>
      <c r="L64" s="196"/>
      <c r="M64" s="196"/>
      <c r="N64" s="196"/>
      <c r="O64" s="197"/>
      <c r="P64" s="195">
        <v>17</v>
      </c>
      <c r="Q64" s="196"/>
      <c r="R64" s="196"/>
      <c r="S64" s="196"/>
      <c r="T64" s="197"/>
      <c r="U64" s="195">
        <v>15</v>
      </c>
      <c r="V64" s="196"/>
      <c r="W64" s="196"/>
      <c r="X64" s="196"/>
      <c r="Y64" s="197"/>
      <c r="Z64" s="195">
        <v>9</v>
      </c>
      <c r="AA64" s="196"/>
      <c r="AB64" s="196"/>
      <c r="AC64" s="196"/>
      <c r="AD64" s="196"/>
      <c r="AE64" s="196"/>
      <c r="AF64" s="197"/>
      <c r="AG64" s="195">
        <v>4</v>
      </c>
      <c r="AH64" s="196"/>
      <c r="AI64" s="196"/>
      <c r="AJ64" s="196"/>
      <c r="AK64" s="197"/>
      <c r="AL64" s="59"/>
      <c r="AM64" s="59"/>
      <c r="AN64" s="59"/>
      <c r="AO64" s="59"/>
      <c r="AP64" s="59"/>
      <c r="AQ64" s="46"/>
      <c r="AS64" s="83" t="s">
        <v>38</v>
      </c>
      <c r="AU64" s="9"/>
      <c r="AV64" s="9"/>
      <c r="AW64" s="9"/>
      <c r="AX64" s="9"/>
      <c r="AY64" s="9"/>
      <c r="AZ64" s="9"/>
      <c r="BA64" s="30"/>
    </row>
    <row r="65" spans="1:71" ht="12" customHeight="1" x14ac:dyDescent="0.2">
      <c r="B65" s="122" t="s">
        <v>85</v>
      </c>
      <c r="C65" s="46"/>
      <c r="D65" s="46"/>
      <c r="E65" s="1"/>
      <c r="F65" s="37"/>
      <c r="G65" s="37"/>
      <c r="H65" s="16"/>
      <c r="I65" s="1"/>
      <c r="J65" s="38"/>
      <c r="K65" s="38"/>
      <c r="L65" s="1"/>
      <c r="M65" s="1"/>
      <c r="N65" s="1"/>
      <c r="O65" s="38"/>
      <c r="P65" s="1"/>
      <c r="Q65" s="1"/>
      <c r="R65" s="1"/>
      <c r="S65" s="1"/>
      <c r="T65" s="38"/>
      <c r="U65" s="1"/>
      <c r="V65" s="1"/>
      <c r="W65" s="1"/>
      <c r="X65" s="1"/>
      <c r="Y65" s="38"/>
      <c r="Z65" s="1"/>
      <c r="AA65" s="1"/>
      <c r="AB65" s="1"/>
      <c r="AC65" s="1"/>
      <c r="AD65" s="1"/>
      <c r="AE65" s="1"/>
      <c r="AF65" s="38"/>
      <c r="AG65" s="1"/>
      <c r="AH65" s="1"/>
      <c r="AI65" s="1"/>
      <c r="AJ65" s="1"/>
      <c r="AK65" s="38"/>
    </row>
    <row r="66" spans="1:71" s="22" customFormat="1" x14ac:dyDescent="0.2">
      <c r="A66" s="1"/>
      <c r="C66" s="2"/>
      <c r="D66" s="2"/>
      <c r="E66" s="2"/>
      <c r="F66" s="8"/>
      <c r="G66" s="8"/>
      <c r="H66" s="9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43"/>
      <c r="AM66" s="43"/>
      <c r="AN66" s="43"/>
      <c r="AO66" s="43"/>
      <c r="AP66" s="43"/>
      <c r="AQ66" s="45"/>
      <c r="AR66" s="2"/>
      <c r="AS66" s="2"/>
      <c r="AT66" s="101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L66" s="2"/>
      <c r="BM66" s="2"/>
      <c r="BN66" s="2"/>
      <c r="BO66" s="2"/>
      <c r="BP66" s="2"/>
      <c r="BQ66" s="2"/>
      <c r="BR66" s="2"/>
      <c r="BS66" s="103"/>
    </row>
    <row r="67" spans="1:71" s="22" customFormat="1" ht="12.75" customHeight="1" x14ac:dyDescent="0.2">
      <c r="A67" s="193" t="s">
        <v>101</v>
      </c>
      <c r="B67" s="194"/>
      <c r="C67" s="9"/>
      <c r="D67" s="16" t="s">
        <v>91</v>
      </c>
      <c r="E67" s="134"/>
      <c r="F67" s="134"/>
      <c r="G67" s="134"/>
      <c r="H67" s="134"/>
      <c r="I67" s="134"/>
      <c r="J67" s="134"/>
      <c r="K67" s="134"/>
      <c r="M67" s="202" t="s">
        <v>99</v>
      </c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  <c r="AA67" s="171" t="s">
        <v>11</v>
      </c>
      <c r="AB67" s="171" t="s">
        <v>44</v>
      </c>
      <c r="AC67" s="171" t="s">
        <v>100</v>
      </c>
      <c r="AD67" s="172"/>
      <c r="AE67" s="172"/>
      <c r="AF67" s="30"/>
      <c r="AG67" s="30"/>
      <c r="AH67"/>
      <c r="AI67"/>
      <c r="AJ67"/>
      <c r="AK67" s="30"/>
      <c r="AL67" s="30"/>
      <c r="AM67" s="30"/>
      <c r="AN67" s="43"/>
      <c r="AO67" s="43"/>
      <c r="AP67" s="43"/>
      <c r="AQ67" s="43"/>
      <c r="AR67" s="43"/>
      <c r="AS67" s="45"/>
      <c r="AT67" s="2"/>
      <c r="AU67" s="2"/>
      <c r="AV67" s="10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4"/>
    </row>
    <row r="68" spans="1:71" s="22" customFormat="1" x14ac:dyDescent="0.2">
      <c r="A68" s="1">
        <v>1</v>
      </c>
      <c r="B68" s="1" t="s">
        <v>88</v>
      </c>
      <c r="C68" s="9"/>
      <c r="D68" s="1"/>
      <c r="E68" s="1" t="s">
        <v>114</v>
      </c>
      <c r="F68"/>
      <c r="G68"/>
      <c r="H68"/>
      <c r="I68"/>
      <c r="J68"/>
      <c r="K68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1"/>
      <c r="AB68" s="171"/>
      <c r="AC68" s="171"/>
      <c r="AD68" s="172"/>
      <c r="AE68" s="172"/>
      <c r="AF68" s="30"/>
      <c r="AG68" s="30"/>
      <c r="AH68"/>
      <c r="AI68"/>
      <c r="AJ68"/>
      <c r="AK68" s="162"/>
      <c r="AL68" s="162"/>
      <c r="AM68" s="162"/>
      <c r="AN68" s="43"/>
      <c r="AO68" s="43"/>
      <c r="AP68" s="43"/>
      <c r="AQ68" s="43"/>
      <c r="AR68" s="43"/>
      <c r="AS68" s="45"/>
      <c r="AT68" s="2"/>
      <c r="AU68" s="2"/>
      <c r="AV68" s="9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03"/>
    </row>
    <row r="69" spans="1:71" s="22" customFormat="1" ht="12.75" customHeight="1" x14ac:dyDescent="0.2">
      <c r="A69" s="1">
        <v>2</v>
      </c>
      <c r="B69" s="1" t="s">
        <v>128</v>
      </c>
      <c r="C69" s="2"/>
      <c r="D69" s="1"/>
      <c r="E69" s="1" t="s">
        <v>92</v>
      </c>
      <c r="F69"/>
      <c r="G69"/>
      <c r="H69"/>
      <c r="I69"/>
      <c r="J69"/>
      <c r="K69"/>
      <c r="M69" s="225" t="s">
        <v>109</v>
      </c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226"/>
      <c r="AB69" s="171">
        <v>60</v>
      </c>
      <c r="AC69" s="171">
        <v>2</v>
      </c>
      <c r="AD69" s="172"/>
      <c r="AE69" s="172"/>
      <c r="AF69" s="7"/>
      <c r="AG69" s="162"/>
      <c r="AH69" s="2"/>
      <c r="AI69" s="2"/>
      <c r="AJ69" s="6"/>
      <c r="AK69" s="30"/>
      <c r="AL69" s="30"/>
      <c r="AM69" s="30"/>
      <c r="AN69" s="43"/>
      <c r="AO69" s="43"/>
      <c r="AP69" s="43"/>
      <c r="AQ69" s="43"/>
      <c r="AR69" s="43"/>
      <c r="AS69" s="45"/>
      <c r="AT69" s="2"/>
      <c r="AU69" s="2"/>
      <c r="AV69" s="103"/>
      <c r="AW69" s="16"/>
      <c r="AX69" s="16"/>
      <c r="AY69" s="16"/>
      <c r="AZ69" s="16"/>
      <c r="BA69" s="16"/>
      <c r="BB69" s="16"/>
      <c r="BC69" s="16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/>
    </row>
    <row r="70" spans="1:71" s="22" customFormat="1" ht="12.75" customHeight="1" x14ac:dyDescent="0.2">
      <c r="A70" s="103">
        <v>3</v>
      </c>
      <c r="B70" s="1" t="s">
        <v>89</v>
      </c>
      <c r="C70" s="103"/>
      <c r="D70" s="103"/>
      <c r="E70" s="1" t="s">
        <v>93</v>
      </c>
      <c r="F70"/>
      <c r="G70"/>
      <c r="H70"/>
      <c r="I70"/>
      <c r="J70"/>
      <c r="K70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7"/>
      <c r="AG70" s="162"/>
      <c r="AH70" s="2"/>
      <c r="AI70" s="2"/>
      <c r="AJ70" s="6"/>
      <c r="AK70" s="30"/>
      <c r="AL70" s="30"/>
      <c r="AM70" s="30"/>
      <c r="AN70" s="136"/>
      <c r="AO70" s="136"/>
      <c r="AP70" s="136"/>
      <c r="AQ70" s="136"/>
      <c r="AR70" s="136"/>
      <c r="AS70" s="107"/>
      <c r="AT70" s="103"/>
      <c r="AU70" s="103"/>
      <c r="AV70" s="103"/>
      <c r="AW70" s="16"/>
      <c r="AX70" s="16"/>
      <c r="AY70" s="16"/>
      <c r="AZ70" s="16"/>
      <c r="BA70" s="16"/>
      <c r="BB70" s="16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/>
    </row>
    <row r="71" spans="1:71" s="22" customFormat="1" ht="12.75" customHeight="1" x14ac:dyDescent="0.2">
      <c r="A71" s="1">
        <v>4</v>
      </c>
      <c r="B71" s="1" t="s">
        <v>90</v>
      </c>
      <c r="C71" s="134"/>
      <c r="D71" s="1"/>
      <c r="E71" s="1" t="s">
        <v>112</v>
      </c>
      <c r="F71"/>
      <c r="G71"/>
      <c r="H71"/>
      <c r="I71"/>
      <c r="J71"/>
      <c r="K71"/>
      <c r="M71" s="225" t="s">
        <v>102</v>
      </c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4">
        <v>15</v>
      </c>
      <c r="AB71" s="174">
        <v>15</v>
      </c>
      <c r="AC71" s="174">
        <v>2</v>
      </c>
      <c r="AD71" s="175"/>
      <c r="AE71" s="175"/>
      <c r="AF71" s="162"/>
      <c r="AG71" s="162"/>
      <c r="AH71" s="2"/>
      <c r="AI71" s="2"/>
      <c r="AJ71" s="6"/>
      <c r="AK71" s="162"/>
      <c r="AL71" s="162"/>
      <c r="AM71" s="162"/>
      <c r="AN71" s="136"/>
      <c r="AO71" s="136"/>
      <c r="AP71" s="136"/>
      <c r="AQ71" s="136"/>
      <c r="AR71" s="136"/>
      <c r="AS71" s="107"/>
      <c r="AT71" s="104"/>
      <c r="AU71" s="104"/>
      <c r="AW71" s="104"/>
      <c r="AX71" s="104"/>
      <c r="AY71" s="104"/>
      <c r="AZ71" s="104"/>
      <c r="BA71" s="104"/>
      <c r="BB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/>
    </row>
    <row r="72" spans="1:71" s="22" customFormat="1" x14ac:dyDescent="0.2">
      <c r="A72" s="104"/>
      <c r="B72" s="16" t="s">
        <v>129</v>
      </c>
      <c r="C72" s="104"/>
      <c r="D72" s="104"/>
      <c r="E72" s="1" t="s">
        <v>96</v>
      </c>
      <c r="F72"/>
      <c r="G72"/>
      <c r="H72"/>
      <c r="I72"/>
      <c r="J72"/>
      <c r="K72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5"/>
      <c r="AB72" s="175"/>
      <c r="AC72" s="175"/>
      <c r="AD72" s="175"/>
      <c r="AE72" s="175"/>
      <c r="AF72"/>
      <c r="AG72"/>
      <c r="AH72" s="2"/>
      <c r="AI72" s="2"/>
      <c r="AJ72" s="6"/>
      <c r="AK72" s="162"/>
      <c r="AL72" s="162"/>
      <c r="AM72" s="162"/>
      <c r="AN72" s="136"/>
      <c r="AO72" s="136"/>
      <c r="AP72" s="136"/>
      <c r="AQ72" s="136"/>
      <c r="AR72" s="136"/>
      <c r="AS72" s="107"/>
      <c r="AT72" s="103"/>
      <c r="AU72" s="103"/>
      <c r="AV72" s="103"/>
      <c r="AW72" s="103"/>
      <c r="AX72" s="103"/>
      <c r="AY72" s="103"/>
      <c r="AZ72" s="103"/>
      <c r="BA72" s="103"/>
      <c r="BB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/>
    </row>
    <row r="73" spans="1:71" s="22" customFormat="1" x14ac:dyDescent="0.2">
      <c r="B73" s="134"/>
      <c r="C73" s="139"/>
      <c r="D73" s="137"/>
      <c r="E73" s="1" t="s">
        <v>94</v>
      </c>
      <c r="F73"/>
      <c r="G73"/>
      <c r="H73"/>
      <c r="I73"/>
      <c r="J73"/>
      <c r="K73"/>
      <c r="L73"/>
      <c r="M73" s="225" t="s">
        <v>134</v>
      </c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4">
        <v>4</v>
      </c>
      <c r="AB73" s="174">
        <v>14</v>
      </c>
      <c r="AC73" s="174">
        <v>2</v>
      </c>
      <c r="AD73" s="175"/>
      <c r="AE73" s="175"/>
      <c r="AF73"/>
      <c r="AG73"/>
      <c r="AH73"/>
      <c r="AJ73"/>
      <c r="AK73"/>
      <c r="AL73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34"/>
      <c r="C74" s="139"/>
      <c r="D74" s="137"/>
      <c r="E74" s="16" t="s">
        <v>115</v>
      </c>
      <c r="F74"/>
      <c r="G74"/>
      <c r="H74"/>
      <c r="I74"/>
      <c r="J74"/>
      <c r="K74"/>
      <c r="L74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5"/>
      <c r="AB74" s="175"/>
      <c r="AC74" s="175"/>
      <c r="AD74" s="175"/>
      <c r="AE74" s="175"/>
      <c r="AF74"/>
      <c r="AG74"/>
      <c r="AH74"/>
      <c r="AI74"/>
      <c r="AJ74"/>
      <c r="AK74"/>
      <c r="AL74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 s="135"/>
      <c r="D75"/>
      <c r="E75"/>
      <c r="F75" s="137"/>
      <c r="G75" s="138"/>
      <c r="H75" s="137"/>
      <c r="I75" s="142"/>
      <c r="J75" s="13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 s="136"/>
      <c r="AM75" s="136"/>
      <c r="AN75" s="136"/>
      <c r="AO75" s="136"/>
      <c r="AP75" s="136"/>
      <c r="AQ75" s="107"/>
      <c r="AR75"/>
      <c r="AS75"/>
      <c r="AT75"/>
      <c r="AU75"/>
      <c r="AV75"/>
      <c r="AW75"/>
      <c r="AX75"/>
      <c r="AY75"/>
      <c r="AZ75"/>
      <c r="BD75"/>
      <c r="BE75"/>
      <c r="BF75"/>
      <c r="BG75"/>
      <c r="BH75"/>
      <c r="BI75"/>
      <c r="BJ75"/>
      <c r="BM75"/>
      <c r="BN75"/>
      <c r="BO75"/>
      <c r="BP75"/>
      <c r="BQ75"/>
      <c r="BR75"/>
      <c r="BS75"/>
    </row>
    <row r="76" spans="1:71" s="22" customFormat="1" x14ac:dyDescent="0.2">
      <c r="B76" s="103"/>
      <c r="C76" s="135"/>
      <c r="D76"/>
      <c r="E76"/>
      <c r="F76" s="137"/>
      <c r="G76" s="138"/>
      <c r="H76" s="137"/>
      <c r="I76" s="142"/>
      <c r="J76" s="95"/>
      <c r="K76" s="95"/>
      <c r="L76" s="95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 s="136"/>
      <c r="AM76" s="136"/>
      <c r="AN76" s="136"/>
      <c r="AO76" s="136"/>
      <c r="AP76" s="136"/>
      <c r="AQ76" s="107"/>
      <c r="AR76"/>
      <c r="AS76"/>
      <c r="AT76"/>
      <c r="AU76"/>
      <c r="AV76"/>
      <c r="AW76"/>
      <c r="AX76"/>
      <c r="AY76"/>
      <c r="AZ76"/>
      <c r="BD76"/>
      <c r="BE76"/>
      <c r="BF76"/>
      <c r="BG76"/>
      <c r="BH76"/>
      <c r="BI76"/>
      <c r="BJ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35"/>
      <c r="D77"/>
      <c r="E77"/>
      <c r="F77" s="137"/>
      <c r="G77" s="138"/>
      <c r="H77" s="137"/>
      <c r="I77" s="142"/>
      <c r="J77" s="95"/>
      <c r="K77" s="95"/>
      <c r="L77" s="95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 s="136"/>
      <c r="AM77" s="136"/>
      <c r="AN77" s="136"/>
      <c r="AO77" s="136"/>
      <c r="AP77" s="136"/>
      <c r="AQ77" s="107"/>
      <c r="AR77"/>
      <c r="AS77"/>
      <c r="AT77"/>
      <c r="AU77"/>
      <c r="AV77"/>
      <c r="AW77"/>
      <c r="AX77"/>
      <c r="AY77"/>
      <c r="AZ77"/>
      <c r="BD77"/>
      <c r="BE77"/>
      <c r="BF77"/>
      <c r="BG77"/>
      <c r="BH77"/>
      <c r="BI77"/>
      <c r="BJ77"/>
      <c r="BM77"/>
      <c r="BN77"/>
      <c r="BO77"/>
      <c r="BP77"/>
      <c r="BQ77"/>
      <c r="BR77"/>
      <c r="BS77"/>
    </row>
    <row r="78" spans="1:71" s="22" customFormat="1" x14ac:dyDescent="0.2">
      <c r="B78" s="103"/>
      <c r="C78" s="135"/>
      <c r="D78"/>
      <c r="E78"/>
      <c r="F78" s="137"/>
      <c r="G78" s="138"/>
      <c r="H78" s="137"/>
      <c r="I78" s="142"/>
      <c r="J78" s="135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AA78"/>
      <c r="AB78"/>
      <c r="AC78"/>
      <c r="AD78"/>
      <c r="AE78"/>
      <c r="AF78"/>
      <c r="AG78"/>
      <c r="AH78"/>
      <c r="AI78"/>
      <c r="AJ78"/>
      <c r="AK78"/>
      <c r="AL78" s="136"/>
      <c r="AM78" s="136"/>
      <c r="AN78" s="136"/>
      <c r="AO78" s="136"/>
      <c r="AP78" s="136"/>
      <c r="AQ78" s="107"/>
      <c r="AR78"/>
      <c r="AS78"/>
      <c r="AT78"/>
      <c r="AU78"/>
      <c r="AV78"/>
      <c r="AW78"/>
      <c r="AX78"/>
      <c r="AY78"/>
      <c r="AZ78"/>
      <c r="BD78"/>
      <c r="BE78"/>
      <c r="BF78"/>
      <c r="BG78"/>
      <c r="BH78"/>
      <c r="BI78"/>
      <c r="BJ78"/>
      <c r="BM78"/>
      <c r="BN78"/>
      <c r="BO78"/>
      <c r="BP78"/>
      <c r="BQ78"/>
      <c r="BR78"/>
      <c r="BS78" s="103"/>
    </row>
    <row r="79" spans="1:71" s="22" customFormat="1" x14ac:dyDescent="0.2">
      <c r="C79" s="135"/>
      <c r="D79"/>
      <c r="E79"/>
      <c r="F79" s="137"/>
      <c r="G79" s="138"/>
      <c r="H79" s="137"/>
      <c r="I79" s="144"/>
      <c r="J79" s="135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 s="136"/>
      <c r="AM79" s="136"/>
      <c r="AN79" s="136"/>
      <c r="AO79" s="136"/>
      <c r="AP79" s="136"/>
      <c r="AQ79" s="107"/>
      <c r="AR79"/>
      <c r="AS79"/>
      <c r="AT79"/>
      <c r="AU79"/>
      <c r="AV79"/>
      <c r="AW79"/>
      <c r="AX79"/>
      <c r="AY79"/>
      <c r="AZ79"/>
      <c r="BD79"/>
      <c r="BE79"/>
      <c r="BF79"/>
      <c r="BG79"/>
      <c r="BH79"/>
      <c r="BI79"/>
      <c r="BJ79"/>
      <c r="BM79"/>
      <c r="BN79"/>
      <c r="BO79"/>
      <c r="BP79"/>
      <c r="BQ79"/>
      <c r="BR79"/>
      <c r="BS79"/>
    </row>
    <row r="80" spans="1:71" s="22" customFormat="1" x14ac:dyDescent="0.2">
      <c r="C80" s="135"/>
      <c r="D80"/>
      <c r="E80"/>
      <c r="F80" s="137"/>
      <c r="G80" s="138"/>
      <c r="H80" s="137"/>
      <c r="I80" s="144"/>
      <c r="J80" s="135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 s="136"/>
      <c r="AM80" s="136"/>
      <c r="AN80" s="136"/>
      <c r="AO80" s="136"/>
      <c r="AP80" s="136"/>
      <c r="AQ80" s="107"/>
      <c r="AR80"/>
      <c r="AS80"/>
      <c r="AT80"/>
      <c r="AU80"/>
      <c r="AV80"/>
      <c r="AW80"/>
      <c r="AX80"/>
      <c r="AY80"/>
      <c r="AZ80"/>
      <c r="BD80"/>
      <c r="BE80"/>
      <c r="BF80"/>
      <c r="BG80"/>
      <c r="BH80"/>
      <c r="BI80"/>
      <c r="BJ80"/>
      <c r="BM80"/>
      <c r="BN80"/>
      <c r="BO80"/>
      <c r="BP80"/>
      <c r="BQ80"/>
      <c r="BR80"/>
      <c r="BS80"/>
    </row>
    <row r="81" spans="1:71" s="22" customFormat="1" x14ac:dyDescent="0.2">
      <c r="C81" s="135"/>
      <c r="D81"/>
      <c r="E81"/>
      <c r="F81" s="137"/>
      <c r="G81" s="138"/>
      <c r="H81" s="137"/>
      <c r="I81" s="142"/>
      <c r="J81" s="135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 s="136"/>
      <c r="AM81" s="136"/>
      <c r="AN81" s="136"/>
      <c r="AO81" s="136"/>
      <c r="AP81" s="136"/>
      <c r="AQ81" s="107"/>
      <c r="AR81"/>
      <c r="AS81"/>
      <c r="AT81"/>
      <c r="AU81"/>
      <c r="AV81"/>
      <c r="AW81"/>
      <c r="AX81"/>
      <c r="AY81"/>
      <c r="AZ81"/>
      <c r="BD81"/>
      <c r="BE81"/>
      <c r="BF81"/>
      <c r="BG81"/>
      <c r="BH81"/>
      <c r="BI81"/>
      <c r="BJ81"/>
      <c r="BM81"/>
      <c r="BN81"/>
      <c r="BO81"/>
      <c r="BP81"/>
      <c r="BQ81"/>
      <c r="BR81"/>
      <c r="BS81"/>
    </row>
    <row r="82" spans="1:71" s="22" customFormat="1" x14ac:dyDescent="0.2">
      <c r="A82" s="104"/>
      <c r="B82" s="103"/>
      <c r="C82" s="146"/>
      <c r="D82" s="146"/>
      <c r="E82" s="135"/>
      <c r="F82" s="147"/>
      <c r="G82" s="148"/>
      <c r="H82" s="148"/>
      <c r="I82" s="135"/>
      <c r="J82" s="135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36"/>
      <c r="AM82" s="136"/>
      <c r="AN82" s="136"/>
      <c r="AO82" s="136"/>
      <c r="AP82" s="136"/>
      <c r="AQ82" s="107"/>
      <c r="AR82" s="103"/>
      <c r="AS82" s="103"/>
      <c r="AT82" s="103"/>
      <c r="AU82" s="103"/>
      <c r="AV82" s="103"/>
      <c r="AW82" s="103"/>
      <c r="AX82" s="103"/>
      <c r="AY82" s="103"/>
      <c r="AZ82" s="103"/>
      <c r="BD82" s="103"/>
      <c r="BE82" s="103"/>
      <c r="BF82" s="103"/>
      <c r="BG82" s="103"/>
      <c r="BH82" s="103"/>
      <c r="BI82" s="103"/>
      <c r="BJ82" s="103"/>
      <c r="BM82" s="103"/>
      <c r="BN82" s="103"/>
      <c r="BO82" s="103"/>
      <c r="BP82" s="103"/>
      <c r="BQ82" s="103"/>
      <c r="BR82" s="103"/>
      <c r="BS82" s="103"/>
    </row>
    <row r="83" spans="1:71" s="22" customFormat="1" x14ac:dyDescent="0.2">
      <c r="B83" s="134"/>
      <c r="C83"/>
      <c r="D83"/>
      <c r="E83"/>
      <c r="F83" s="147"/>
      <c r="G83" s="150"/>
      <c r="H83" s="150"/>
      <c r="I83" s="135"/>
      <c r="J83" s="151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 s="136"/>
      <c r="AM83" s="136"/>
      <c r="AN83" s="136"/>
      <c r="AO83" s="136"/>
      <c r="AP83" s="136"/>
      <c r="AQ83" s="107"/>
      <c r="AR83"/>
      <c r="AS83"/>
      <c r="AT83"/>
      <c r="AU83"/>
      <c r="AV83"/>
      <c r="AW83"/>
      <c r="AX83"/>
      <c r="AY83"/>
      <c r="AZ83"/>
      <c r="BD83"/>
      <c r="BE83"/>
      <c r="BF83"/>
      <c r="BG83"/>
      <c r="BH83"/>
      <c r="BI83"/>
      <c r="BJ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/>
      <c r="E84"/>
      <c r="F84" s="147"/>
      <c r="G84" s="150"/>
      <c r="H84" s="150"/>
      <c r="I84" s="135"/>
      <c r="J84" s="151"/>
      <c r="K84"/>
      <c r="AC84"/>
      <c r="AD84"/>
      <c r="AE84"/>
      <c r="AF84"/>
      <c r="AG84"/>
      <c r="AH84"/>
      <c r="AI84"/>
      <c r="AJ84"/>
      <c r="AK84"/>
      <c r="AL84" s="136"/>
      <c r="AM84" s="136"/>
      <c r="AN84" s="136"/>
      <c r="AO84" s="136"/>
      <c r="AP84" s="136"/>
      <c r="AQ84" s="107"/>
      <c r="AR84"/>
      <c r="AS84"/>
      <c r="AT84"/>
      <c r="AU84"/>
      <c r="AV84"/>
      <c r="AW84"/>
      <c r="AX84"/>
      <c r="AY84"/>
      <c r="AZ84"/>
      <c r="BD84"/>
      <c r="BE84"/>
      <c r="BF84"/>
      <c r="BG84"/>
      <c r="BH84"/>
      <c r="BI84"/>
      <c r="BJ84"/>
      <c r="BM84"/>
      <c r="BN84"/>
      <c r="BO84"/>
      <c r="BP84"/>
      <c r="BQ84"/>
      <c r="BR84"/>
      <c r="BS84"/>
    </row>
    <row r="85" spans="1:71" s="22" customFormat="1" x14ac:dyDescent="0.2">
      <c r="B85" s="134"/>
      <c r="C85"/>
      <c r="D85"/>
      <c r="E85"/>
      <c r="F85" s="152"/>
      <c r="G85" s="150"/>
      <c r="H85" s="150"/>
      <c r="I85" s="135"/>
      <c r="J85" s="151"/>
      <c r="K85"/>
      <c r="AC85"/>
      <c r="AD85"/>
      <c r="AE85"/>
      <c r="AF85"/>
      <c r="AG85"/>
      <c r="AH85"/>
      <c r="AI85"/>
      <c r="AJ85"/>
      <c r="AK85"/>
      <c r="AL85" s="136"/>
      <c r="AM85" s="136"/>
      <c r="AN85" s="136"/>
      <c r="AO85" s="136"/>
      <c r="AP85" s="136"/>
      <c r="AQ85" s="107"/>
      <c r="AR85"/>
      <c r="AS85"/>
      <c r="AT85"/>
      <c r="AU85"/>
      <c r="AV85"/>
      <c r="AW85"/>
      <c r="AX85"/>
      <c r="AY85"/>
      <c r="AZ85"/>
      <c r="BD85"/>
      <c r="BE85"/>
      <c r="BF85"/>
      <c r="BG85"/>
      <c r="BH85"/>
      <c r="BI85"/>
      <c r="BJ85"/>
      <c r="BM85"/>
      <c r="BN85"/>
      <c r="BO85"/>
      <c r="BP85"/>
      <c r="BQ85"/>
      <c r="BR85"/>
      <c r="BS85"/>
    </row>
    <row r="86" spans="1:71" x14ac:dyDescent="0.2">
      <c r="A86" s="104"/>
      <c r="B86" s="103"/>
      <c r="C86" s="103"/>
      <c r="D86" s="103"/>
      <c r="E86" s="103"/>
      <c r="F86" s="135"/>
      <c r="G86" s="135"/>
      <c r="H86" s="135"/>
      <c r="I86" s="135"/>
      <c r="J86" s="135"/>
      <c r="K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36"/>
      <c r="AM86" s="136"/>
      <c r="AN86" s="136"/>
      <c r="AO86" s="136"/>
      <c r="AP86" s="136"/>
      <c r="AQ86" s="107"/>
      <c r="AR86" s="103"/>
      <c r="AS86" s="103"/>
      <c r="AT86" s="103"/>
      <c r="AU86" s="103"/>
      <c r="AV86" s="103"/>
      <c r="AW86" s="103"/>
      <c r="AX86" s="103"/>
      <c r="AY86" s="103"/>
      <c r="AZ86" s="103"/>
      <c r="BA86" s="22"/>
      <c r="BB86" s="22"/>
      <c r="BC86" s="22"/>
      <c r="BD86" s="103"/>
      <c r="BE86" s="103"/>
      <c r="BF86" s="103"/>
      <c r="BG86" s="103"/>
      <c r="BH86" s="103"/>
      <c r="BI86" s="103"/>
      <c r="BJ86" s="103"/>
      <c r="BL86" s="22"/>
      <c r="BM86" s="103"/>
      <c r="BN86" s="103"/>
      <c r="BO86" s="103"/>
      <c r="BP86" s="103"/>
      <c r="BQ86" s="103"/>
      <c r="BR86" s="103"/>
    </row>
    <row r="87" spans="1:71" x14ac:dyDescent="0.2">
      <c r="A87" s="22"/>
      <c r="B87" s="134"/>
      <c r="C87"/>
      <c r="D87"/>
      <c r="E87"/>
      <c r="F87" s="147"/>
      <c r="G87" s="144"/>
      <c r="H87" s="144"/>
      <c r="I87" s="135"/>
      <c r="J87" s="151"/>
      <c r="K87"/>
      <c r="AC87"/>
      <c r="AD87"/>
      <c r="AE87"/>
      <c r="AF87"/>
      <c r="AG87"/>
      <c r="AH87"/>
      <c r="AI87"/>
      <c r="AJ87"/>
      <c r="AK87"/>
      <c r="AL87" s="136"/>
      <c r="AM87" s="136"/>
      <c r="AN87" s="136"/>
      <c r="AO87" s="136"/>
      <c r="AP87" s="136"/>
      <c r="AQ87" s="107"/>
      <c r="AR87"/>
      <c r="AS87"/>
      <c r="AT87"/>
      <c r="AU87"/>
      <c r="AV87"/>
      <c r="AW87"/>
      <c r="AX87"/>
      <c r="AY87"/>
      <c r="AZ87"/>
      <c r="BA87" s="22"/>
      <c r="BB87" s="22"/>
      <c r="BC87" s="22"/>
      <c r="BD87"/>
      <c r="BE87"/>
      <c r="BF87"/>
      <c r="BG87"/>
      <c r="BH87"/>
      <c r="BI87"/>
      <c r="BJ87"/>
      <c r="BL87" s="22"/>
      <c r="BM87"/>
      <c r="BN87"/>
      <c r="BO87"/>
      <c r="BP87"/>
      <c r="BQ87"/>
      <c r="BR87"/>
    </row>
    <row r="88" spans="1:71" x14ac:dyDescent="0.2">
      <c r="A88" s="22"/>
      <c r="B88" s="134"/>
      <c r="C88"/>
      <c r="D88"/>
      <c r="E88"/>
      <c r="F88" s="147"/>
      <c r="G88" s="144"/>
      <c r="H88" s="144"/>
      <c r="I88" s="135"/>
      <c r="J88" s="151"/>
      <c r="K88"/>
      <c r="AC88"/>
      <c r="AD88"/>
      <c r="AE88"/>
      <c r="AF88"/>
      <c r="AG88"/>
      <c r="AH88"/>
      <c r="AI88"/>
      <c r="AJ88"/>
      <c r="AK88"/>
      <c r="AL88" s="136"/>
      <c r="AM88" s="136"/>
      <c r="AN88" s="136"/>
      <c r="AO88" s="136"/>
      <c r="AP88" s="136"/>
      <c r="AQ88" s="107"/>
      <c r="AR88"/>
      <c r="AS88"/>
      <c r="AT88"/>
      <c r="AU88"/>
      <c r="AV88"/>
      <c r="AW88"/>
      <c r="AX88"/>
      <c r="AY88"/>
      <c r="AZ88"/>
      <c r="BA88" s="22"/>
      <c r="BB88" s="22"/>
      <c r="BC88" s="22"/>
      <c r="BD88"/>
      <c r="BE88"/>
      <c r="BF88"/>
      <c r="BG88"/>
      <c r="BH88"/>
      <c r="BI88"/>
      <c r="BJ88"/>
      <c r="BL88" s="22"/>
      <c r="BM88"/>
      <c r="BN88"/>
      <c r="BO88"/>
      <c r="BP88"/>
      <c r="BQ88"/>
      <c r="BR88"/>
    </row>
    <row r="89" spans="1:71" x14ac:dyDescent="0.2">
      <c r="A89" s="22"/>
      <c r="B89" s="134"/>
      <c r="C89"/>
      <c r="D89"/>
      <c r="E89"/>
      <c r="F89" s="152"/>
      <c r="G89" s="144"/>
      <c r="H89" s="150"/>
      <c r="I89" s="155"/>
      <c r="J89" s="156"/>
      <c r="K89"/>
      <c r="AC89"/>
      <c r="AD89"/>
      <c r="AE89"/>
      <c r="AF89"/>
      <c r="AG89"/>
      <c r="AH89"/>
      <c r="AI89"/>
      <c r="AJ89"/>
      <c r="AK89"/>
      <c r="AL89" s="136"/>
      <c r="AM89" s="136"/>
      <c r="AN89" s="136"/>
      <c r="AO89" s="136"/>
      <c r="AP89" s="136"/>
      <c r="AQ89" s="107"/>
      <c r="AR89"/>
      <c r="AS89"/>
      <c r="AT89"/>
      <c r="AU89"/>
      <c r="AV89"/>
      <c r="AW89"/>
      <c r="AX89"/>
      <c r="AY89"/>
      <c r="AZ89"/>
      <c r="BA89" s="22"/>
      <c r="BB89" s="22"/>
      <c r="BC89" s="22"/>
      <c r="BD89"/>
      <c r="BE89"/>
      <c r="BF89"/>
      <c r="BG89"/>
      <c r="BH89"/>
      <c r="BI89"/>
      <c r="BJ89"/>
      <c r="BL89" s="22"/>
      <c r="BM89"/>
      <c r="BN89"/>
      <c r="BO89"/>
      <c r="BP89"/>
      <c r="BQ89"/>
      <c r="BR89"/>
    </row>
    <row r="90" spans="1:71" x14ac:dyDescent="0.2">
      <c r="B90" s="134"/>
      <c r="F90" s="137"/>
      <c r="G90" s="137"/>
      <c r="H90" s="137"/>
      <c r="I90" s="133"/>
      <c r="J90" s="133"/>
      <c r="AX90" s="9"/>
      <c r="AZ90" s="9"/>
    </row>
    <row r="91" spans="1:71" x14ac:dyDescent="0.2">
      <c r="B91" s="22"/>
      <c r="F91" s="137"/>
      <c r="G91" s="148"/>
      <c r="H91" s="137"/>
      <c r="I91" s="133"/>
      <c r="J91" s="133"/>
      <c r="AX91" s="9"/>
      <c r="AZ91" s="9"/>
    </row>
    <row r="92" spans="1:71" x14ac:dyDescent="0.2">
      <c r="B92" s="103"/>
      <c r="F92" s="137"/>
      <c r="G92" s="148"/>
      <c r="H92" s="148"/>
      <c r="I92" s="133"/>
      <c r="J92" s="133"/>
      <c r="AX92" s="9"/>
      <c r="AZ92" s="9"/>
    </row>
    <row r="93" spans="1:71" x14ac:dyDescent="0.2">
      <c r="B93" s="103"/>
      <c r="F93" s="137"/>
      <c r="G93" s="148"/>
      <c r="H93" s="148"/>
      <c r="I93" s="133"/>
      <c r="J93" s="133"/>
      <c r="AX93" s="9"/>
      <c r="AZ93" s="9"/>
    </row>
    <row r="94" spans="1:71" x14ac:dyDescent="0.2">
      <c r="B94" s="1"/>
      <c r="F94" s="8"/>
      <c r="G94" s="8"/>
      <c r="H94" s="9"/>
      <c r="AX94" s="9"/>
      <c r="AZ94" s="9"/>
    </row>
    <row r="95" spans="1:71" x14ac:dyDescent="0.2">
      <c r="B95" s="1"/>
    </row>
    <row r="96" spans="1:71" x14ac:dyDescent="0.2">
      <c r="B96" s="1"/>
      <c r="E96" s="157"/>
      <c r="F96" s="9"/>
      <c r="G96" s="9"/>
      <c r="H96" s="9"/>
      <c r="I96" s="9"/>
      <c r="J96" s="9"/>
    </row>
    <row r="97" spans="1:63" x14ac:dyDescent="0.2">
      <c r="B97" s="16"/>
      <c r="E97" s="41"/>
      <c r="F97" s="9"/>
    </row>
    <row r="98" spans="1:63" x14ac:dyDescent="0.2">
      <c r="B98" s="1"/>
      <c r="E98" s="41"/>
      <c r="F98" s="9"/>
    </row>
    <row r="99" spans="1:63" x14ac:dyDescent="0.2">
      <c r="B99" s="1"/>
      <c r="E99" s="41"/>
      <c r="F99" s="9"/>
    </row>
    <row r="100" spans="1:63" x14ac:dyDescent="0.2">
      <c r="B100" s="1"/>
      <c r="E100" s="41"/>
      <c r="F100" s="9"/>
    </row>
    <row r="101" spans="1:63" x14ac:dyDescent="0.2">
      <c r="B101" s="1"/>
      <c r="F101" s="9"/>
    </row>
    <row r="102" spans="1:63" x14ac:dyDescent="0.2">
      <c r="B102" s="1"/>
      <c r="F102" s="9"/>
    </row>
    <row r="103" spans="1:63" x14ac:dyDescent="0.2">
      <c r="B103" s="1"/>
    </row>
    <row r="104" spans="1:63" x14ac:dyDescent="0.2">
      <c r="B104" s="1"/>
    </row>
    <row r="105" spans="1:63" s="128" customFormat="1" x14ac:dyDescent="0.2">
      <c r="A105" s="122"/>
      <c r="B105" s="122"/>
      <c r="AL105" s="129"/>
      <c r="AM105" s="129"/>
      <c r="AN105" s="129"/>
      <c r="AO105" s="129"/>
      <c r="AP105" s="129"/>
      <c r="AQ105" s="130"/>
      <c r="AT105" s="131"/>
      <c r="BK105" s="132"/>
    </row>
  </sheetData>
  <mergeCells count="50">
    <mergeCell ref="U63:Y63"/>
    <mergeCell ref="Z63:AB63"/>
    <mergeCell ref="M71:Z72"/>
    <mergeCell ref="M67:Z68"/>
    <mergeCell ref="M69:Z70"/>
    <mergeCell ref="AA69:AA70"/>
    <mergeCell ref="AB69:AB70"/>
    <mergeCell ref="AB71:AB72"/>
    <mergeCell ref="AA67:AA68"/>
    <mergeCell ref="AA71:AA72"/>
    <mergeCell ref="AB67:AB68"/>
    <mergeCell ref="A67:B67"/>
    <mergeCell ref="C2:C4"/>
    <mergeCell ref="D2:D4"/>
    <mergeCell ref="K2:AK2"/>
    <mergeCell ref="E3:J3"/>
    <mergeCell ref="K3:O3"/>
    <mergeCell ref="P3:T3"/>
    <mergeCell ref="U3:Y3"/>
    <mergeCell ref="Z3:AB3"/>
    <mergeCell ref="AC3:AF3"/>
    <mergeCell ref="AG3:AK3"/>
    <mergeCell ref="F62:J62"/>
    <mergeCell ref="K62:O62"/>
    <mergeCell ref="P62:T62"/>
    <mergeCell ref="U62:Y62"/>
    <mergeCell ref="Z62:AB62"/>
    <mergeCell ref="A1:AK1"/>
    <mergeCell ref="AC63:AF63"/>
    <mergeCell ref="AG63:AK63"/>
    <mergeCell ref="C64:D64"/>
    <mergeCell ref="K64:O64"/>
    <mergeCell ref="P64:T64"/>
    <mergeCell ref="U64:Y64"/>
    <mergeCell ref="Z64:AB64"/>
    <mergeCell ref="AC64:AF64"/>
    <mergeCell ref="AG64:AK64"/>
    <mergeCell ref="AC62:AF62"/>
    <mergeCell ref="AG62:AK62"/>
    <mergeCell ref="C63:D63"/>
    <mergeCell ref="F63:G64"/>
    <mergeCell ref="K63:O63"/>
    <mergeCell ref="P63:T63"/>
    <mergeCell ref="AC67:AE68"/>
    <mergeCell ref="AC69:AE70"/>
    <mergeCell ref="AC71:AE72"/>
    <mergeCell ref="M73:Z74"/>
    <mergeCell ref="AA73:AA74"/>
    <mergeCell ref="AB73:AB74"/>
    <mergeCell ref="AC73:AE74"/>
  </mergeCells>
  <phoneticPr fontId="38" type="noConversion"/>
  <conditionalFormatting sqref="C17:D31 L32:O32 AU1:AZ1 BD1:BH1 BA1:BA5 AR2 AL2:AQ3 D2:D4 C2:C5 F3:J3 BD4:BH4 BM4:BS4 AL5:AQ47 C6:D15 F6:J15 AU6:BA60 BJ6:BJ60 BD6:BH66 F17:J28 F33:J47 A61:E61 AS61 BB61:BC61 BI61:BJ61 BL61 AU61:AZ64 BA61:BA66 C62:D62 BK62 F63 C63:C66 H63:J66 D65:D66 J75:J76 C75:D82 I75:I87 F75:F93 AL75:AQ65536 BD75:BH65536 J78 J82:J89 G82:G93 D83:D87 C86 I90:J94 AU90:BB94 C90:D65536 H94 AU95:BA65536 F96:J101 F102 D29:AK31 Q32:AK32 C48:AQ48 F4:AQ4 D5:AK5">
    <cfRule type="cellIs" dxfId="14" priority="39" stopIfTrue="1" operator="equal">
      <formula>0</formula>
    </cfRule>
  </conditionalFormatting>
  <conditionalFormatting sqref="C32:D47">
    <cfRule type="cellIs" dxfId="13" priority="5" stopIfTrue="1" operator="equal">
      <formula>0</formula>
    </cfRule>
  </conditionalFormatting>
  <conditionalFormatting sqref="C49:D60 F49:J60">
    <cfRule type="cellIs" dxfId="12" priority="10" stopIfTrue="1" operator="equal">
      <formula>0</formula>
    </cfRule>
  </conditionalFormatting>
  <conditionalFormatting sqref="C6:D6 C10:D10 C19:D21 C23:D23 C25:D25 L32:O32 C5:AK5 C29:AK31 Q32:AK32 C48:AK48">
    <cfRule type="cellIs" dxfId="11" priority="42" stopIfTrue="1" operator="equal">
      <formula>"k"</formula>
    </cfRule>
  </conditionalFormatting>
  <conditionalFormatting sqref="L32:O32 C16:AK16 C29:AK31 Q32:AK32 C48:AK48">
    <cfRule type="cellIs" dxfId="10" priority="38" stopIfTrue="1" operator="equal">
      <formula>0</formula>
    </cfRule>
  </conditionalFormatting>
  <conditionalFormatting sqref="E32:G32">
    <cfRule type="cellIs" dxfId="9" priority="4" stopIfTrue="1" operator="equal">
      <formula>"k"</formula>
    </cfRule>
  </conditionalFormatting>
  <conditionalFormatting sqref="E32:J32">
    <cfRule type="cellIs" dxfId="8" priority="3" stopIfTrue="1" operator="equal">
      <formula>0</formula>
    </cfRule>
  </conditionalFormatting>
  <conditionalFormatting sqref="F32:G32">
    <cfRule type="cellIs" dxfId="7" priority="2" stopIfTrue="1" operator="equal">
      <formula>0</formula>
    </cfRule>
  </conditionalFormatting>
  <conditionalFormatting sqref="H75:H93">
    <cfRule type="cellIs" dxfId="6" priority="43" stopIfTrue="1" operator="lessThan">
      <formula>0</formula>
    </cfRule>
  </conditionalFormatting>
  <conditionalFormatting sqref="AB69:AC69 AB71:AC71 AB73:AC73">
    <cfRule type="cellIs" dxfId="5" priority="1" stopIfTrue="1" operator="equal">
      <formula>0</formula>
    </cfRule>
  </conditionalFormatting>
  <conditionalFormatting sqref="AL49:AQ66 BT57:ER58">
    <cfRule type="cellIs" dxfId="4" priority="20" stopIfTrue="1" operator="equal">
      <formula>0</formula>
    </cfRule>
  </conditionalFormatting>
  <conditionalFormatting sqref="AU30:AZ32">
    <cfRule type="cellIs" dxfId="3" priority="35" stopIfTrue="1" operator="equal">
      <formula>0</formula>
    </cfRule>
  </conditionalFormatting>
  <conditionalFormatting sqref="AV2:AZ5 AU3:AU5">
    <cfRule type="cellIs" dxfId="2" priority="37" stopIfTrue="1" operator="equal">
      <formula>0</formula>
    </cfRule>
  </conditionalFormatting>
  <conditionalFormatting sqref="AX67:BC68 AW67:AW69 AN67:AS74 BF67:BJ74 AX69:BD69 AF69:AF70 AH69:AH72 AJ69:AJ72 AW70:BB70 D73:D74">
    <cfRule type="cellIs" dxfId="1" priority="18" stopIfTrue="1" operator="equal">
      <formula>0</formula>
    </cfRule>
  </conditionalFormatting>
  <conditionalFormatting sqref="BB6:BB60">
    <cfRule type="cellIs" dxfId="0" priority="21" stopIfTrue="1" operator="equal">
      <formula>0</formula>
    </cfRule>
  </conditionalFormatting>
  <printOptions verticalCentered="1"/>
  <pageMargins left="0.39370078740157483" right="0" top="0" bottom="0" header="0" footer="0"/>
  <pageSetup paperSize="9" scale="57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stacjonarne</vt:lpstr>
      <vt:lpstr>zaoczne</vt:lpstr>
      <vt:lpstr>druk</vt:lpstr>
      <vt:lpstr>formy_zajec</vt:lpstr>
      <vt:lpstr>kolor_egzam</vt:lpstr>
      <vt:lpstr>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Piłot</dc:creator>
  <cp:lastModifiedBy>Adam Banaszkiewicz</cp:lastModifiedBy>
  <cp:lastPrinted>2023-06-25T08:39:22Z</cp:lastPrinted>
  <dcterms:created xsi:type="dcterms:W3CDTF">2003-01-25T17:21:22Z</dcterms:created>
  <dcterms:modified xsi:type="dcterms:W3CDTF">2024-07-10T12:53:09Z</dcterms:modified>
</cp:coreProperties>
</file>