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"/>
    </mc:Choice>
  </mc:AlternateContent>
  <xr:revisionPtr revIDLastSave="0" documentId="8_{6F9D37DC-0E2B-4B76-8C39-FAB1DE24EFF8}" xr6:coauthVersionLast="47" xr6:coauthVersionMax="47" xr10:uidLastSave="{00000000-0000-0000-0000-000000000000}"/>
  <bookViews>
    <workbookView xWindow="-120" yWindow="-120" windowWidth="24240" windowHeight="13140" tabRatio="284" activeTab="1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stacjonarne!$A$5:$BS$76</definedName>
    <definedName name="dan_isd">stacjonarne!#REF!</definedName>
    <definedName name="dan_isz">'[1]IS-Z'!#REF!</definedName>
    <definedName name="dane">[2]Dane!$C$3:$H$50</definedName>
    <definedName name="druk">stacjonarne!$A$1:$AR$64</definedName>
    <definedName name="formy_zajec">stacjonarne!$BM$1</definedName>
    <definedName name="kolor_egzam">stacjonarne!$B$67</definedName>
    <definedName name="l_semestrow">[2]Podsumowanie!$C$1</definedName>
    <definedName name="_xlnm.Print_Area" localSheetId="0">stacjonarne!$A$1:$AN$64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8" i="5" l="1"/>
  <c r="H58" i="5"/>
  <c r="G58" i="5"/>
  <c r="F58" i="5"/>
  <c r="D58" i="5"/>
  <c r="E57" i="5"/>
  <c r="E56" i="5"/>
  <c r="J55" i="5"/>
  <c r="G55" i="5"/>
  <c r="J54" i="5"/>
  <c r="G54" i="5"/>
  <c r="J53" i="5"/>
  <c r="I53" i="5"/>
  <c r="G53" i="5"/>
  <c r="J52" i="5"/>
  <c r="G52" i="5"/>
  <c r="D52" i="5"/>
  <c r="J51" i="5"/>
  <c r="I51" i="5"/>
  <c r="G51" i="5"/>
  <c r="J50" i="5"/>
  <c r="I50" i="5"/>
  <c r="G50" i="5"/>
  <c r="J49" i="5"/>
  <c r="I49" i="5"/>
  <c r="D49" i="5"/>
  <c r="J48" i="5"/>
  <c r="I48" i="5"/>
  <c r="G48" i="5"/>
  <c r="L58" i="1"/>
  <c r="J58" i="1"/>
  <c r="I58" i="1"/>
  <c r="H58" i="1"/>
  <c r="F58" i="1"/>
  <c r="G57" i="1"/>
  <c r="G56" i="1"/>
  <c r="L55" i="1"/>
  <c r="I55" i="1"/>
  <c r="L54" i="1"/>
  <c r="I54" i="1"/>
  <c r="L53" i="1"/>
  <c r="K53" i="1"/>
  <c r="I53" i="1"/>
  <c r="L52" i="1"/>
  <c r="I52" i="1"/>
  <c r="F52" i="1"/>
  <c r="L51" i="1"/>
  <c r="K51" i="1"/>
  <c r="I51" i="1"/>
  <c r="L50" i="1"/>
  <c r="K50" i="1"/>
  <c r="I50" i="1"/>
  <c r="L49" i="1"/>
  <c r="K49" i="1"/>
  <c r="F49" i="1"/>
  <c r="L48" i="1"/>
  <c r="K48" i="1"/>
  <c r="I48" i="1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H30" i="5"/>
  <c r="AI30" i="5"/>
  <c r="AJ30" i="5"/>
  <c r="AK30" i="5"/>
  <c r="AL30" i="5"/>
  <c r="AM30" i="5"/>
  <c r="C30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H16" i="5"/>
  <c r="AI16" i="5"/>
  <c r="AJ16" i="5"/>
  <c r="AK16" i="5"/>
  <c r="AL16" i="5"/>
  <c r="AM16" i="5"/>
  <c r="C16" i="5"/>
  <c r="M16" i="1"/>
  <c r="N16" i="1"/>
  <c r="O16" i="1"/>
  <c r="P16" i="1"/>
  <c r="P60" i="1" s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2" i="1"/>
  <c r="J32" i="1"/>
  <c r="L32" i="1"/>
  <c r="A18" i="1"/>
  <c r="H15" i="1"/>
  <c r="I15" i="1"/>
  <c r="K15" i="1"/>
  <c r="L15" i="1"/>
  <c r="AT15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E30" i="1"/>
  <c r="E35" i="5"/>
  <c r="E31" i="5"/>
  <c r="C63" i="5"/>
  <c r="C62" i="5"/>
  <c r="AT59" i="5"/>
  <c r="I59" i="5"/>
  <c r="H59" i="5"/>
  <c r="G59" i="5"/>
  <c r="F59" i="5"/>
  <c r="AT58" i="5"/>
  <c r="AT55" i="5"/>
  <c r="AT54" i="5"/>
  <c r="AT53" i="5"/>
  <c r="AT52" i="5"/>
  <c r="AT51" i="5"/>
  <c r="AT50" i="5"/>
  <c r="AT49" i="5"/>
  <c r="AT46" i="5"/>
  <c r="J46" i="5"/>
  <c r="AT48" i="5"/>
  <c r="AT47" i="5"/>
  <c r="AM47" i="5"/>
  <c r="AL47" i="5"/>
  <c r="AK47" i="5"/>
  <c r="AJ47" i="5"/>
  <c r="AI47" i="5"/>
  <c r="AH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C47" i="5"/>
  <c r="AT45" i="5"/>
  <c r="J45" i="5"/>
  <c r="H45" i="5"/>
  <c r="G45" i="5"/>
  <c r="D45" i="5"/>
  <c r="AT44" i="5"/>
  <c r="J44" i="5"/>
  <c r="I44" i="5"/>
  <c r="F44" i="5"/>
  <c r="F30" i="5" s="1"/>
  <c r="D44" i="5"/>
  <c r="AT43" i="5"/>
  <c r="J43" i="5"/>
  <c r="I43" i="5"/>
  <c r="G43" i="5"/>
  <c r="AT42" i="5"/>
  <c r="J42" i="5"/>
  <c r="I42" i="5"/>
  <c r="D42" i="5"/>
  <c r="AT41" i="5"/>
  <c r="J41" i="5"/>
  <c r="I41" i="5"/>
  <c r="H41" i="5"/>
  <c r="G41" i="5"/>
  <c r="D41" i="5"/>
  <c r="AT40" i="5"/>
  <c r="J40" i="5"/>
  <c r="I40" i="5"/>
  <c r="H40" i="5"/>
  <c r="G40" i="5"/>
  <c r="D40" i="5"/>
  <c r="AT39" i="5"/>
  <c r="J39" i="5"/>
  <c r="I39" i="5"/>
  <c r="D39" i="5"/>
  <c r="AT38" i="5"/>
  <c r="J38" i="5"/>
  <c r="I38" i="5"/>
  <c r="D38" i="5"/>
  <c r="AT37" i="5"/>
  <c r="J37" i="5"/>
  <c r="H37" i="5"/>
  <c r="G37" i="5"/>
  <c r="AT36" i="5"/>
  <c r="J36" i="5"/>
  <c r="I36" i="5"/>
  <c r="G36" i="5"/>
  <c r="D36" i="5"/>
  <c r="AT34" i="5"/>
  <c r="J34" i="5"/>
  <c r="H34" i="5"/>
  <c r="G34" i="5"/>
  <c r="AT33" i="5"/>
  <c r="J33" i="5"/>
  <c r="I33" i="5"/>
  <c r="H33" i="5"/>
  <c r="D33" i="5"/>
  <c r="AT32" i="5"/>
  <c r="J32" i="5"/>
  <c r="H32" i="5"/>
  <c r="G32" i="5"/>
  <c r="AT30" i="5"/>
  <c r="AT29" i="5"/>
  <c r="J29" i="5"/>
  <c r="G29" i="5"/>
  <c r="D29" i="5"/>
  <c r="AT28" i="5"/>
  <c r="J28" i="5"/>
  <c r="I28" i="5"/>
  <c r="G28" i="5"/>
  <c r="F28" i="5"/>
  <c r="F16" i="5" s="1"/>
  <c r="D28" i="5"/>
  <c r="AT27" i="5"/>
  <c r="J27" i="5"/>
  <c r="H27" i="5"/>
  <c r="G27" i="5"/>
  <c r="D27" i="5"/>
  <c r="AT26" i="5"/>
  <c r="J26" i="5"/>
  <c r="H26" i="5"/>
  <c r="G26" i="5"/>
  <c r="D26" i="5"/>
  <c r="AT25" i="5"/>
  <c r="J25" i="5"/>
  <c r="H25" i="5"/>
  <c r="G25" i="5"/>
  <c r="D25" i="5"/>
  <c r="AT24" i="5"/>
  <c r="J24" i="5"/>
  <c r="H24" i="5"/>
  <c r="G24" i="5"/>
  <c r="AT23" i="5"/>
  <c r="J23" i="5"/>
  <c r="G23" i="5"/>
  <c r="D23" i="5"/>
  <c r="AT22" i="5"/>
  <c r="J22" i="5"/>
  <c r="H22" i="5"/>
  <c r="G22" i="5"/>
  <c r="D22" i="5"/>
  <c r="AT21" i="5"/>
  <c r="J21" i="5"/>
  <c r="H21" i="5"/>
  <c r="D21" i="5"/>
  <c r="AT20" i="5"/>
  <c r="J20" i="5"/>
  <c r="H20" i="5"/>
  <c r="G20" i="5"/>
  <c r="D20" i="5"/>
  <c r="AT19" i="5"/>
  <c r="J19" i="5"/>
  <c r="H19" i="5"/>
  <c r="G19" i="5"/>
  <c r="D19" i="5"/>
  <c r="AT18" i="5"/>
  <c r="J18" i="5"/>
  <c r="H18" i="5"/>
  <c r="D18" i="5"/>
  <c r="AT17" i="5"/>
  <c r="J17" i="5"/>
  <c r="I17" i="5"/>
  <c r="H17" i="5"/>
  <c r="D17" i="5"/>
  <c r="J14" i="5"/>
  <c r="I14" i="5"/>
  <c r="H14" i="5"/>
  <c r="G14" i="5"/>
  <c r="A18" i="5"/>
  <c r="AT16" i="5"/>
  <c r="AT15" i="5"/>
  <c r="J15" i="5"/>
  <c r="I15" i="5"/>
  <c r="G15" i="5"/>
  <c r="F15" i="5"/>
  <c r="AT13" i="5"/>
  <c r="J13" i="5"/>
  <c r="I13" i="5"/>
  <c r="G13" i="5"/>
  <c r="F13" i="5"/>
  <c r="AT12" i="5"/>
  <c r="J12" i="5"/>
  <c r="I12" i="5"/>
  <c r="G12" i="5"/>
  <c r="F12" i="5"/>
  <c r="D12" i="5"/>
  <c r="AT11" i="5"/>
  <c r="J11" i="5"/>
  <c r="I11" i="5"/>
  <c r="G11" i="5"/>
  <c r="D11" i="5"/>
  <c r="AT10" i="5"/>
  <c r="J10" i="5"/>
  <c r="I10" i="5"/>
  <c r="H10" i="5"/>
  <c r="G10" i="5"/>
  <c r="D10" i="5"/>
  <c r="AT9" i="5"/>
  <c r="J9" i="5"/>
  <c r="I9" i="5"/>
  <c r="G9" i="5"/>
  <c r="F9" i="5"/>
  <c r="D9" i="5"/>
  <c r="AT8" i="5"/>
  <c r="J8" i="5"/>
  <c r="I8" i="5"/>
  <c r="H8" i="5"/>
  <c r="G8" i="5"/>
  <c r="D8" i="5"/>
  <c r="A8" i="5"/>
  <c r="AT7" i="5"/>
  <c r="J7" i="5"/>
  <c r="I7" i="5"/>
  <c r="H7" i="5"/>
  <c r="G7" i="5"/>
  <c r="D7" i="5"/>
  <c r="AT6" i="5"/>
  <c r="J6" i="5"/>
  <c r="I6" i="5"/>
  <c r="H6" i="5"/>
  <c r="G6" i="5"/>
  <c r="AM5" i="5"/>
  <c r="AL5" i="5"/>
  <c r="AK5" i="5"/>
  <c r="AJ5" i="5"/>
  <c r="AI5" i="5"/>
  <c r="AH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C5" i="5"/>
  <c r="A3" i="5"/>
  <c r="AT2" i="5"/>
  <c r="AS2" i="5"/>
  <c r="I2" i="5"/>
  <c r="H2" i="5"/>
  <c r="AS3" i="5"/>
  <c r="AS32" i="5" s="1"/>
  <c r="M47" i="1"/>
  <c r="N47" i="1"/>
  <c r="N60" i="1" s="1"/>
  <c r="O47" i="1"/>
  <c r="P47" i="1"/>
  <c r="Q47" i="1"/>
  <c r="R47" i="1"/>
  <c r="R60" i="1" s="1"/>
  <c r="S47" i="1"/>
  <c r="T47" i="1"/>
  <c r="U47" i="1"/>
  <c r="V47" i="1"/>
  <c r="V60" i="1" s="1"/>
  <c r="W47" i="1"/>
  <c r="X47" i="1"/>
  <c r="Y47" i="1"/>
  <c r="Z47" i="1"/>
  <c r="Z60" i="1" s="1"/>
  <c r="AA47" i="1"/>
  <c r="AB47" i="1"/>
  <c r="AC47" i="1"/>
  <c r="AD47" i="1"/>
  <c r="AD60" i="1" s="1"/>
  <c r="AE47" i="1"/>
  <c r="AF47" i="1"/>
  <c r="AG47" i="1"/>
  <c r="AH47" i="1"/>
  <c r="AH60" i="1" s="1"/>
  <c r="AI47" i="1"/>
  <c r="AJ47" i="1"/>
  <c r="AK47" i="1"/>
  <c r="AL47" i="1"/>
  <c r="AM47" i="1"/>
  <c r="M5" i="1"/>
  <c r="N5" i="1"/>
  <c r="O5" i="1"/>
  <c r="O60" i="1" s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E47" i="1"/>
  <c r="AT55" i="1"/>
  <c r="AT54" i="1"/>
  <c r="AT53" i="1"/>
  <c r="AT51" i="1"/>
  <c r="AT48" i="1"/>
  <c r="K44" i="1"/>
  <c r="A8" i="1"/>
  <c r="AT10" i="1"/>
  <c r="L10" i="1"/>
  <c r="K10" i="1"/>
  <c r="J10" i="1"/>
  <c r="I10" i="1"/>
  <c r="F10" i="1"/>
  <c r="J2" i="1"/>
  <c r="AS3" i="1"/>
  <c r="AS36" i="1" s="1"/>
  <c r="AT36" i="1"/>
  <c r="AT27" i="1"/>
  <c r="L26" i="1"/>
  <c r="J26" i="1"/>
  <c r="I26" i="1"/>
  <c r="F26" i="1"/>
  <c r="L40" i="1"/>
  <c r="K40" i="1"/>
  <c r="J40" i="1"/>
  <c r="I40" i="1"/>
  <c r="F40" i="1"/>
  <c r="L44" i="1"/>
  <c r="H44" i="1"/>
  <c r="F44" i="1"/>
  <c r="AT59" i="1"/>
  <c r="AT46" i="1"/>
  <c r="L28" i="1"/>
  <c r="K28" i="1"/>
  <c r="I28" i="1"/>
  <c r="H28" i="1"/>
  <c r="H16" i="1" s="1"/>
  <c r="F28" i="1"/>
  <c r="L21" i="1"/>
  <c r="J21" i="1"/>
  <c r="F21" i="1"/>
  <c r="L19" i="1"/>
  <c r="J19" i="1"/>
  <c r="I19" i="1"/>
  <c r="F19" i="1"/>
  <c r="L24" i="1"/>
  <c r="J24" i="1"/>
  <c r="I24" i="1"/>
  <c r="L22" i="1"/>
  <c r="J22" i="1"/>
  <c r="I22" i="1"/>
  <c r="F22" i="1"/>
  <c r="L36" i="1"/>
  <c r="K36" i="1"/>
  <c r="I36" i="1"/>
  <c r="F36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20" i="1"/>
  <c r="I20" i="1"/>
  <c r="J20" i="1"/>
  <c r="L20" i="1"/>
  <c r="F23" i="1"/>
  <c r="I23" i="1"/>
  <c r="L23" i="1"/>
  <c r="F27" i="1"/>
  <c r="I27" i="1"/>
  <c r="J27" i="1"/>
  <c r="L27" i="1"/>
  <c r="F25" i="1"/>
  <c r="I25" i="1"/>
  <c r="J25" i="1"/>
  <c r="L25" i="1"/>
  <c r="F29" i="1"/>
  <c r="I29" i="1"/>
  <c r="L29" i="1"/>
  <c r="F33" i="1"/>
  <c r="J33" i="1"/>
  <c r="K33" i="1"/>
  <c r="L33" i="1"/>
  <c r="F41" i="1"/>
  <c r="I41" i="1"/>
  <c r="J41" i="1"/>
  <c r="K41" i="1"/>
  <c r="L41" i="1"/>
  <c r="F42" i="1"/>
  <c r="K42" i="1"/>
  <c r="L42" i="1"/>
  <c r="F45" i="1"/>
  <c r="I45" i="1"/>
  <c r="J45" i="1"/>
  <c r="L45" i="1"/>
  <c r="I37" i="1"/>
  <c r="J37" i="1"/>
  <c r="L37" i="1"/>
  <c r="F38" i="1"/>
  <c r="K38" i="1"/>
  <c r="L38" i="1"/>
  <c r="F39" i="1"/>
  <c r="K39" i="1"/>
  <c r="L39" i="1"/>
  <c r="F34" i="1"/>
  <c r="I34" i="1"/>
  <c r="J34" i="1"/>
  <c r="L34" i="1"/>
  <c r="I43" i="1"/>
  <c r="K43" i="1"/>
  <c r="L43" i="1"/>
  <c r="L46" i="1"/>
  <c r="H59" i="1"/>
  <c r="I59" i="1"/>
  <c r="J59" i="1"/>
  <c r="K59" i="1"/>
  <c r="A3" i="1"/>
  <c r="I9" i="1"/>
  <c r="K9" i="1"/>
  <c r="L9" i="1"/>
  <c r="H9" i="1"/>
  <c r="AS2" i="1"/>
  <c r="F9" i="1"/>
  <c r="K2" i="1"/>
  <c r="AT2" i="1"/>
  <c r="AT47" i="1"/>
  <c r="AT16" i="1"/>
  <c r="AT30" i="1"/>
  <c r="AT28" i="1"/>
  <c r="AT49" i="1"/>
  <c r="AT41" i="1"/>
  <c r="AT11" i="1"/>
  <c r="AT52" i="1"/>
  <c r="AT39" i="1"/>
  <c r="AT45" i="1"/>
  <c r="AT40" i="1"/>
  <c r="AT19" i="1"/>
  <c r="AT8" i="1"/>
  <c r="AT34" i="1"/>
  <c r="AT29" i="1"/>
  <c r="AT14" i="1"/>
  <c r="AT58" i="1"/>
  <c r="AT33" i="1"/>
  <c r="AT25" i="1"/>
  <c r="AT43" i="1"/>
  <c r="AT38" i="1"/>
  <c r="AT23" i="1"/>
  <c r="AT44" i="1"/>
  <c r="AT37" i="1"/>
  <c r="AT24" i="1"/>
  <c r="AT13" i="1"/>
  <c r="AT20" i="1"/>
  <c r="AT7" i="1"/>
  <c r="AT18" i="1"/>
  <c r="AT17" i="1"/>
  <c r="AT12" i="1"/>
  <c r="AT50" i="1"/>
  <c r="AT26" i="1"/>
  <c r="AT22" i="1"/>
  <c r="AT21" i="1"/>
  <c r="AT42" i="1"/>
  <c r="AT6" i="1"/>
  <c r="AT9" i="1"/>
  <c r="D62" i="1"/>
  <c r="E62" i="1"/>
  <c r="E63" i="1"/>
  <c r="D63" i="1"/>
  <c r="D47" i="5"/>
  <c r="F47" i="1"/>
  <c r="AS6" i="1"/>
  <c r="AS24" i="1"/>
  <c r="AS49" i="1"/>
  <c r="AS13" i="1"/>
  <c r="AS37" i="1"/>
  <c r="AS38" i="1"/>
  <c r="AS35" i="1"/>
  <c r="AS55" i="1"/>
  <c r="AS41" i="1"/>
  <c r="AS23" i="1"/>
  <c r="AS21" i="1"/>
  <c r="AS42" i="1"/>
  <c r="AS57" i="1"/>
  <c r="AG60" i="1"/>
  <c r="AA60" i="1"/>
  <c r="U60" i="1"/>
  <c r="L60" i="5" l="1"/>
  <c r="AS25" i="1"/>
  <c r="AS8" i="1"/>
  <c r="AS11" i="1"/>
  <c r="AS20" i="1"/>
  <c r="AS54" i="1"/>
  <c r="AS18" i="1"/>
  <c r="AS28" i="1"/>
  <c r="AS33" i="1"/>
  <c r="AS52" i="1"/>
  <c r="AS31" i="1"/>
  <c r="AS58" i="1"/>
  <c r="AS27" i="1"/>
  <c r="AS14" i="1"/>
  <c r="AS56" i="1"/>
  <c r="AS19" i="1"/>
  <c r="AS7" i="1"/>
  <c r="AS34" i="1"/>
  <c r="AS51" i="1"/>
  <c r="AS9" i="1"/>
  <c r="AS22" i="1"/>
  <c r="AS45" i="1"/>
  <c r="F5" i="1"/>
  <c r="AK60" i="1"/>
  <c r="AJ60" i="1"/>
  <c r="AS10" i="1"/>
  <c r="AS12" i="1"/>
  <c r="AS59" i="1"/>
  <c r="AS26" i="1"/>
  <c r="AS48" i="1"/>
  <c r="AS53" i="1"/>
  <c r="AS46" i="1"/>
  <c r="AS40" i="1"/>
  <c r="AS43" i="1"/>
  <c r="AS44" i="1"/>
  <c r="AS50" i="1"/>
  <c r="AS39" i="1"/>
  <c r="AS17" i="1"/>
  <c r="AS29" i="1"/>
  <c r="F30" i="1"/>
  <c r="AF60" i="1"/>
  <c r="AB60" i="1"/>
  <c r="X60" i="1"/>
  <c r="T60" i="1"/>
  <c r="AM60" i="1"/>
  <c r="AI60" i="1"/>
  <c r="AE60" i="1"/>
  <c r="W60" i="1"/>
  <c r="S60" i="1"/>
  <c r="A2" i="1"/>
  <c r="A2" i="5"/>
  <c r="AS11" i="5"/>
  <c r="U60" i="5"/>
  <c r="AS38" i="5"/>
  <c r="AS17" i="5"/>
  <c r="AS24" i="5"/>
  <c r="AS13" i="5"/>
  <c r="AS26" i="5"/>
  <c r="AS8" i="5"/>
  <c r="AS19" i="5"/>
  <c r="AS27" i="5"/>
  <c r="N60" i="5"/>
  <c r="Z60" i="5"/>
  <c r="X60" i="5"/>
  <c r="AS10" i="5"/>
  <c r="Q60" i="5"/>
  <c r="AB60" i="5"/>
  <c r="P60" i="5"/>
  <c r="D5" i="5"/>
  <c r="AS58" i="5"/>
  <c r="AS34" i="5"/>
  <c r="AS40" i="5"/>
  <c r="AJ60" i="5"/>
  <c r="Y60" i="5"/>
  <c r="M60" i="5"/>
  <c r="AM60" i="5"/>
  <c r="D30" i="5"/>
  <c r="D16" i="5"/>
  <c r="E60" i="1"/>
  <c r="AL60" i="1"/>
  <c r="AC60" i="1"/>
  <c r="AB61" i="1" s="1"/>
  <c r="Y60" i="1"/>
  <c r="Q60" i="1"/>
  <c r="M60" i="1"/>
  <c r="R61" i="1"/>
  <c r="F16" i="1"/>
  <c r="AS12" i="5"/>
  <c r="AS57" i="5"/>
  <c r="AS7" i="5"/>
  <c r="AS59" i="5"/>
  <c r="AS28" i="5"/>
  <c r="AS22" i="5"/>
  <c r="AS6" i="5"/>
  <c r="AS55" i="5"/>
  <c r="AS20" i="5"/>
  <c r="AS42" i="5"/>
  <c r="AS18" i="5"/>
  <c r="AI60" i="5"/>
  <c r="AS9" i="5"/>
  <c r="AS50" i="5"/>
  <c r="AS45" i="5"/>
  <c r="AS25" i="5"/>
  <c r="R60" i="5"/>
  <c r="V60" i="5"/>
  <c r="AK60" i="5"/>
  <c r="T60" i="5"/>
  <c r="AS36" i="5"/>
  <c r="AS39" i="5"/>
  <c r="AS44" i="5"/>
  <c r="AS54" i="5"/>
  <c r="AS46" i="5"/>
  <c r="AS52" i="5"/>
  <c r="AS41" i="5"/>
  <c r="AS29" i="5"/>
  <c r="AS43" i="5"/>
  <c r="AS35" i="5"/>
  <c r="AS23" i="5"/>
  <c r="AS31" i="5"/>
  <c r="AS48" i="5"/>
  <c r="AS33" i="5"/>
  <c r="AS49" i="5"/>
  <c r="AS56" i="5"/>
  <c r="AS51" i="5"/>
  <c r="AS37" i="5"/>
  <c r="AS21" i="5"/>
  <c r="AS53" i="5"/>
  <c r="K60" i="5"/>
  <c r="O60" i="5"/>
  <c r="S60" i="5"/>
  <c r="W60" i="5"/>
  <c r="AA60" i="5"/>
  <c r="AH60" i="5"/>
  <c r="AL60" i="5"/>
  <c r="C60" i="5"/>
  <c r="E51" i="5"/>
  <c r="E52" i="5"/>
  <c r="E58" i="5"/>
  <c r="E50" i="5"/>
  <c r="E54" i="5"/>
  <c r="F47" i="5"/>
  <c r="E53" i="5"/>
  <c r="E48" i="5"/>
  <c r="E49" i="5"/>
  <c r="E55" i="5"/>
  <c r="G51" i="1"/>
  <c r="G52" i="1"/>
  <c r="G58" i="1"/>
  <c r="G54" i="1"/>
  <c r="G50" i="1"/>
  <c r="G53" i="1"/>
  <c r="E42" i="5"/>
  <c r="G48" i="1"/>
  <c r="G49" i="1"/>
  <c r="G55" i="1"/>
  <c r="W61" i="1"/>
  <c r="M61" i="1"/>
  <c r="AG61" i="1"/>
  <c r="G39" i="1"/>
  <c r="G23" i="1"/>
  <c r="G27" i="1"/>
  <c r="G38" i="1"/>
  <c r="H5" i="5"/>
  <c r="E23" i="5"/>
  <c r="I30" i="5"/>
  <c r="E44" i="5"/>
  <c r="E13" i="5"/>
  <c r="E27" i="5"/>
  <c r="E46" i="5"/>
  <c r="G7" i="1"/>
  <c r="G36" i="1"/>
  <c r="G22" i="1"/>
  <c r="G24" i="1"/>
  <c r="G21" i="1"/>
  <c r="E9" i="5"/>
  <c r="E21" i="5"/>
  <c r="G14" i="1"/>
  <c r="J30" i="1"/>
  <c r="G26" i="1"/>
  <c r="G10" i="1"/>
  <c r="E25" i="5"/>
  <c r="E28" i="5"/>
  <c r="E29" i="5"/>
  <c r="H30" i="5"/>
  <c r="E33" i="5"/>
  <c r="E34" i="5"/>
  <c r="J5" i="1"/>
  <c r="E8" i="5"/>
  <c r="E11" i="5"/>
  <c r="E12" i="5"/>
  <c r="E15" i="5"/>
  <c r="E37" i="5"/>
  <c r="E38" i="5"/>
  <c r="E39" i="5"/>
  <c r="E40" i="5"/>
  <c r="E43" i="5"/>
  <c r="G12" i="1"/>
  <c r="K5" i="1"/>
  <c r="G29" i="1"/>
  <c r="G25" i="1"/>
  <c r="G20" i="1"/>
  <c r="E26" i="5"/>
  <c r="E36" i="5"/>
  <c r="H47" i="5"/>
  <c r="K16" i="1"/>
  <c r="G17" i="1"/>
  <c r="G45" i="1"/>
  <c r="J47" i="5"/>
  <c r="G44" i="1"/>
  <c r="H30" i="1"/>
  <c r="J47" i="1"/>
  <c r="G19" i="1"/>
  <c r="E10" i="5"/>
  <c r="E17" i="5"/>
  <c r="G16" i="5"/>
  <c r="L30" i="1"/>
  <c r="G37" i="1"/>
  <c r="G11" i="1"/>
  <c r="G40" i="1"/>
  <c r="E20" i="5"/>
  <c r="J30" i="5"/>
  <c r="G47" i="5"/>
  <c r="G13" i="1"/>
  <c r="I5" i="5"/>
  <c r="I16" i="5"/>
  <c r="E41" i="5"/>
  <c r="H5" i="1"/>
  <c r="L47" i="1"/>
  <c r="G43" i="1"/>
  <c r="K30" i="1"/>
  <c r="J16" i="1"/>
  <c r="G8" i="1"/>
  <c r="J5" i="5"/>
  <c r="E7" i="5"/>
  <c r="F5" i="5"/>
  <c r="K47" i="1"/>
  <c r="I30" i="1"/>
  <c r="G41" i="1"/>
  <c r="G18" i="1"/>
  <c r="L16" i="1"/>
  <c r="L5" i="1"/>
  <c r="H16" i="5"/>
  <c r="E24" i="5"/>
  <c r="G30" i="5"/>
  <c r="E45" i="5"/>
  <c r="I47" i="5"/>
  <c r="J16" i="5"/>
  <c r="I16" i="1"/>
  <c r="E18" i="5"/>
  <c r="E32" i="5"/>
  <c r="G9" i="1"/>
  <c r="I47" i="1"/>
  <c r="H47" i="1"/>
  <c r="E19" i="5"/>
  <c r="F60" i="1" l="1"/>
  <c r="U61" i="5"/>
  <c r="P61" i="5"/>
  <c r="Z61" i="5"/>
  <c r="K61" i="5"/>
  <c r="D60" i="5"/>
  <c r="F60" i="5"/>
  <c r="AI61" i="5"/>
  <c r="L60" i="1"/>
  <c r="J60" i="1"/>
  <c r="H60" i="5"/>
  <c r="G5" i="1"/>
  <c r="K60" i="1"/>
  <c r="H60" i="1"/>
  <c r="E5" i="5"/>
  <c r="G30" i="1"/>
  <c r="J60" i="5"/>
  <c r="E16" i="5"/>
  <c r="E30" i="5"/>
  <c r="E47" i="5"/>
  <c r="G47" i="1"/>
  <c r="G60" i="5"/>
  <c r="G16" i="1"/>
  <c r="I60" i="5"/>
  <c r="I60" i="1"/>
  <c r="G60" i="1" l="1"/>
  <c r="E6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7" authorId="1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O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7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<sst xmlns="http://schemas.openxmlformats.org/spreadsheetml/2006/main" count="395" uniqueCount="134">
  <si>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</si>
  <si>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</si>
  <si>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</si>
  <si>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</si>
  <si>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</si>
  <si>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</si>
  <si>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</si>
  <si>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</si>
  <si>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</si>
  <si>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</si>
  <si>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</si>
  <si>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</si>
  <si>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</si>
  <si>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</si>
  <si>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</si>
  <si>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</si>
  <si>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</si>
  <si>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</si>
  <si>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</si>
  <si>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</si>
  <si>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</si>
  <si>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</si>
  <si>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</si>
  <si>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</si>
  <si>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</si>
  <si>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</si>
  <si>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</si>
  <si>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</si>
  <si>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</si>
  <si>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</si>
  <si>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</si>
  <si>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</si>
  <si>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</si>
  <si>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</si>
  <si>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</si>
  <si>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</si>
  <si>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</si>
  <si>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</si>
  <si>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</si>
  <si>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</si>
  <si>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</si>
  <si>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</si>
  <si>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</si>
  <si>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</si>
  <si>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</si>
  <si>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</si>
  <si>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</si>
  <si>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</si>
  <si>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</si>
  <si>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</si>
  <si>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</si>
  <si>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</si>
  <si>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</si>
  <si>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</si>
  <si>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komunikacji publicznej i transportu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</si>
  <si>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</si>
  <si>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</si>
  <si>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</si>
  <si>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</si>
  <si>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</si>
  <si>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</si>
  <si>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</si>
  <si>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</si>
  <si>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System ratowniczo-gaśniczy</t>
  </si>
  <si>
    <t>Współczesne stosunki polityczne</t>
  </si>
  <si>
    <t>Bezpieczeństwo kulturowe</t>
  </si>
  <si>
    <t>Ochrona przeciwpożarowa</t>
  </si>
  <si>
    <t>Ratownictwo medyczne</t>
  </si>
  <si>
    <t>Systemy bezpieczenstwa wewnetrznego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</si>
  <si>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</si>
  <si>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</si>
  <si>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</si>
  <si>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</si>
  <si>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</si>
  <si>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</si>
  <si>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</si>
  <si>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</si>
  <si>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</si>
  <si>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</si>
  <si>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</si>
  <si>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Podstawy postępowania karnego procesowego i w sprawach o wykroczenia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</si>
  <si>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</si>
  <si>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</si>
  <si>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</si>
  <si>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</si>
  <si>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</si>
  <si>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</si>
  <si>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</si>
  <si>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</si>
  <si>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</si>
  <si>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</si>
  <si>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</si>
  <si>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</si>
  <si>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</si>
  <si>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</si>
  <si>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</si>
  <si>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 - 1 pkt ECTS</t>
  </si>
  <si>
    <t>sem II - 16,2 pkt ECTS</t>
  </si>
  <si>
    <t>sem III - 10,8 pkt ECTS</t>
  </si>
  <si>
    <t>sem VI - 24 pkt ECTS</t>
  </si>
  <si>
    <t>Metodologia badań nad bezpieczeństwem</t>
  </si>
  <si>
    <t>Przedmioty specjalizacyjne 45 pkt ECTS</t>
  </si>
  <si>
    <t>Razem: 84 pkt ECTS tj. 46,7% wszystkich pkt ECTS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</si>
  <si>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</si>
  <si>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</si>
  <si>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</si>
  <si>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</si>
  <si>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</si>
  <si>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</si>
  <si>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</si>
  <si>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</si>
  <si>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</si>
  <si>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</si>
  <si>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</si>
  <si>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sem IV - 25,5 pkt ECTS</t>
  </si>
  <si>
    <t>Razem: 92,7 pkt ECTS</t>
  </si>
  <si>
    <t>Podstawy ochrony własności intelektualnej</t>
  </si>
  <si>
    <t>Podstawy wiedzy o państwie i prawie</t>
  </si>
  <si>
    <t>Język obcy nowożytny (angielski/niemiecki/ czeski)   -     sem V i VI</t>
  </si>
  <si>
    <t>Zarządzanie systemami bezpieczeństwa międzynarodowego</t>
  </si>
  <si>
    <t>Zarządzanie strategiczne bezpieczeństwem</t>
  </si>
  <si>
    <t>Zarządzanie systemami bezpieczeństwa wewnętrznego</t>
  </si>
  <si>
    <t>Zarządzanie ryzykiem w systemach bezpieczeństwa</t>
  </si>
  <si>
    <t>Metody analizy środowiska bezpieczeństwa</t>
  </si>
  <si>
    <t>Zarządzanie bezpieczeństwem ekonomicznym</t>
  </si>
  <si>
    <t xml:space="preserve">HARMNOGRAM REALIZACJI PROGRAMU STUDIÓW NIESTACJONARNYCH PIERWSZEGO STOPNIA KIERUNEK BEZPIECZEŃSTWO WEWNĘTRZNE SPECJALNOŚĆ ZARZĄDZANIE SYSTEMAMI BEZPIECZEŃSTWA  </t>
  </si>
  <si>
    <t xml:space="preserve">HARMONOGRAM REALIZACJI PROGRAMU STUDIÓW STACJONARNYCH PIERWSZEGO STOPNIA KIERUNEK BEZPIECZEŃSTWO WEWNĘTRZNE SPECJALNOŚĆ ZARZĄDZANIE SYSTEMAMI BEZPIECZEŃSTWA  </t>
  </si>
  <si>
    <t>Zarządzanie systemem bezpieczeństwa narodowego</t>
  </si>
  <si>
    <t xml:space="preserve">Zwalczanie przestępczości </t>
  </si>
  <si>
    <t>Zarządzanie systemem bezpieczeństwa UE</t>
  </si>
  <si>
    <t>Prawne regulacje zarządzania bezpieczeństwem państwa</t>
  </si>
  <si>
    <t>Podstawy prawa karnego materialnego i prawa wykroczeń</t>
  </si>
  <si>
    <t>Organizacje pozarządowe w systemie bezpieczeństwa</t>
  </si>
  <si>
    <t>Sztuczna inteligencja - sem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</si>
</sst>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5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2" xfId="0" applyFont="1" applyBorder="1"/>
    <xf numFmtId="0" fontId="9" fillId="2" borderId="3" xfId="0" applyFont="1" applyFill="1" applyBorder="1"/>
    <xf numFmtId="0" fontId="9" fillId="0" borderId="4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2" xfId="0" applyFont="1" applyBorder="1"/>
    <xf numFmtId="0" fontId="8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/>
    <xf numFmtId="0" fontId="8" fillId="0" borderId="10" xfId="0" applyFont="1" applyBorder="1"/>
    <xf numFmtId="0" fontId="8" fillId="0" borderId="11" xfId="0" applyFont="1" applyBorder="1"/>
    <xf numFmtId="0" fontId="11" fillId="3" borderId="10" xfId="0" applyFont="1" applyFill="1" applyBorder="1"/>
    <xf numFmtId="0" fontId="9" fillId="0" borderId="12" xfId="0" applyFont="1" applyBorder="1"/>
    <xf numFmtId="0" fontId="8" fillId="0" borderId="13" xfId="0" applyFont="1" applyBorder="1"/>
    <xf numFmtId="0" fontId="1" fillId="0" borderId="0" xfId="0" applyFont="1"/>
    <xf numFmtId="0" fontId="8" fillId="0" borderId="3" xfId="0" applyFont="1" applyBorder="1"/>
    <xf numFmtId="0" fontId="8" fillId="0" borderId="14" xfId="0" applyFont="1" applyBorder="1"/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3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1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6" borderId="4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2" xfId="0" applyFont="1" applyFill="1" applyBorder="1"/>
    <xf numFmtId="0" fontId="7" fillId="4" borderId="40" xfId="0" applyFont="1" applyFill="1" applyBorder="1"/>
    <xf numFmtId="0" fontId="31" fillId="0" borderId="10" xfId="0" applyFont="1" applyBorder="1"/>
    <xf numFmtId="0" fontId="32" fillId="7" borderId="2" xfId="0" applyFont="1" applyFill="1" applyBorder="1"/>
    <xf numFmtId="0" fontId="31" fillId="7" borderId="5" xfId="0" applyFont="1" applyFill="1" applyBorder="1"/>
    <xf numFmtId="0" fontId="7" fillId="0" borderId="29" xfId="0" applyFont="1" applyBorder="1"/>
    <xf numFmtId="0" fontId="11" fillId="0" borderId="10" xfId="0" applyFont="1" applyBorder="1"/>
    <xf numFmtId="0" fontId="9" fillId="0" borderId="10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1" xfId="0" applyFont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1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2" xfId="0" applyFont="1" applyBorder="1" applyAlignment="1">
      <alignment horizontal="right" wrapText="1"/>
    </xf>
    <xf numFmtId="0" fontId="8" fillId="0" borderId="42" xfId="0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1" xfId="0" applyFont="1" applyBorder="1"/>
    <xf numFmtId="0" fontId="9" fillId="0" borderId="1" xfId="0" applyFont="1" applyBorder="1"/>
    <xf numFmtId="0" fontId="8" fillId="5" borderId="11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8" fillId="0" borderId="46" xfId="0" applyFont="1" applyBorder="1"/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8" fillId="0" borderId="42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49" xfId="0" applyFont="1" applyBorder="1" applyAlignment="1">
      <alignment horizontal="center"/>
    </xf>
    <xf numFmtId="0" fontId="7" fillId="0" borderId="19" xfId="0" applyFont="1" applyBorder="1"/>
    <xf numFmtId="0" fontId="8" fillId="8" borderId="38" xfId="0" applyFont="1" applyFill="1" applyBorder="1" applyAlignment="1">
      <alignment horizontal="center" vertical="center"/>
    </xf>
    <xf numFmtId="0" fontId="9" fillId="0" borderId="42" xfId="0" applyFont="1" applyBorder="1"/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50" xfId="0" applyFont="1" applyBorder="1" applyAlignment="1">
      <alignment vertical="center"/>
    </xf>
    <xf numFmtId="0" fontId="39" fillId="0" borderId="37" xfId="0" applyFont="1" applyBorder="1" applyAlignment="1">
      <alignment vertical="center"/>
    </xf>
    <xf numFmtId="0" fontId="39" fillId="0" borderId="51" xfId="0" applyFont="1" applyBorder="1" applyAlignment="1">
      <alignment vertical="center"/>
    </xf>
    <xf numFmtId="0" fontId="39" fillId="0" borderId="26" xfId="0" applyFont="1" applyBorder="1" applyAlignment="1">
      <alignment vertical="center"/>
    </xf>
    <xf numFmtId="0" fontId="39" fillId="0" borderId="38" xfId="0" applyFont="1" applyBorder="1" applyAlignment="1">
      <alignment vertical="center"/>
    </xf>
    <xf numFmtId="0" fontId="39" fillId="0" borderId="14" xfId="0" applyFont="1" applyBorder="1" applyAlignment="1">
      <alignment vertical="center"/>
    </xf>
    <xf numFmtId="0" fontId="39" fillId="0" borderId="32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50" xfId="0" applyFont="1" applyBorder="1" applyAlignment="1">
      <alignment horizontal="center" vertical="center"/>
    </xf>
    <xf numFmtId="0" fontId="39" fillId="0" borderId="37" xfId="0" applyFont="1" applyBorder="1" applyAlignment="1">
      <alignment horizontal="center" vertical="center"/>
    </xf>
    <xf numFmtId="0" fontId="39" fillId="0" borderId="51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38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6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7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</cellXfs>
  <cellStyles count="4">
    <cellStyle name="Dziesiętny" xfId="1" builtinId="3"/>
    <cellStyle name="Dziesiętny 2" xfId="3" xr:uid="{3A1AD5EF-ABCC-4326-B0F0-01C3DA7CB293}"/>
    <cellStyle name="Normalny" xfId="0" builtinId="0"/>
    <cellStyle name="Procentowy" xfId="2" builtinId="5"/>
  </cellStyles>
  <dxfs count="26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4"/>
  <sheetViews>
    <sheetView zoomScale="90" zoomScaleNormal="90" zoomScaleSheetLayoutView="100" workbookViewId="0">
      <pane xSplit="7" ySplit="5" topLeftCell="H62" activePane="bottomRight" state="frozen"/>
      <selection pane="topRight" activeCell="H1" sqref="H1"/>
      <selection pane="bottomLeft" activeCell="A6" sqref="A6"/>
      <selection pane="bottomRight" activeCell="AK78" sqref="AK78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208" t="s">
        <v>126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59</v>
      </c>
      <c r="B2" s="115">
        <v>0</v>
      </c>
      <c r="C2" s="236" t="s">
        <v>32</v>
      </c>
      <c r="D2" s="236" t="s">
        <v>33</v>
      </c>
      <c r="E2" s="233" t="s">
        <v>8</v>
      </c>
      <c r="F2" s="241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39" t="s">
        <v>0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40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$A$64</f>
        <v>0</v>
      </c>
      <c r="B3" s="116"/>
      <c r="C3" s="237"/>
      <c r="D3" s="237"/>
      <c r="E3" s="234"/>
      <c r="F3" s="234"/>
      <c r="G3" s="223" t="s">
        <v>1</v>
      </c>
      <c r="H3" s="224"/>
      <c r="I3" s="224"/>
      <c r="J3" s="224"/>
      <c r="K3" s="224"/>
      <c r="L3" s="225"/>
      <c r="M3" s="220" t="s">
        <v>2</v>
      </c>
      <c r="N3" s="221"/>
      <c r="O3" s="221"/>
      <c r="P3" s="221"/>
      <c r="Q3" s="222"/>
      <c r="R3" s="220" t="s">
        <v>3</v>
      </c>
      <c r="S3" s="221"/>
      <c r="T3" s="221"/>
      <c r="U3" s="221"/>
      <c r="V3" s="222"/>
      <c r="W3" s="220" t="s">
        <v>4</v>
      </c>
      <c r="X3" s="221"/>
      <c r="Y3" s="221"/>
      <c r="Z3" s="221"/>
      <c r="AA3" s="222"/>
      <c r="AB3" s="220" t="s">
        <v>5</v>
      </c>
      <c r="AC3" s="221"/>
      <c r="AD3" s="221"/>
      <c r="AE3" s="221"/>
      <c r="AF3" s="222"/>
      <c r="AG3" s="220" t="s">
        <v>6</v>
      </c>
      <c r="AH3" s="221"/>
      <c r="AI3" s="221"/>
      <c r="AJ3" s="221"/>
      <c r="AK3" s="221"/>
      <c r="AL3" s="221"/>
      <c r="AM3" s="222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38"/>
      <c r="D4" s="238"/>
      <c r="E4" s="235"/>
      <c r="F4" s="235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61</v>
      </c>
      <c r="C6" s="52" t="s">
        <v>72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20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60"/>
      <c r="AW6" s="162"/>
      <c r="AX6" s="162"/>
      <c r="AY6" s="162"/>
      <c r="AZ6" s="162"/>
      <c r="BA6" s="162"/>
      <c r="BB6" s="161"/>
      <c r="BC6" s="161"/>
      <c r="BD6" s="161"/>
      <c r="BE6" s="161"/>
      <c r="BF6" s="161"/>
      <c r="BG6" s="161"/>
      <c r="BH6" s="161"/>
      <c r="BI6" s="161"/>
      <c r="BJ6" s="161"/>
      <c r="BK6" s="161"/>
      <c r="BL6" s="161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111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TRIM(CONCATENATE(IF(AND(LEN(X66)&gt;0,X66&gt;0),TEXT(AW$4,"#0"),""),IF(AND(LEN(Y66)&gt;0,Y66&gt;0),CONCATENATE(" ",TEXT(AX$4,"#0")),""),IF(AND(LEN(Z66)&gt;0,Z66&gt;0),CONCATENATE(" ",TEXT(AY$4,"#0")),""),IF(AND(LEN(AA66)&gt;0,AA66&gt;0),CONCATENATE(" ",TEXT(AZ$4,"#0")),""),IF(AND(LEN(AB66)&gt;0,AB66&gt;0),CONCATENATE(" ",TEXT(BA$4,"#0")),""),IF(AND(LEN(AC66)&gt;0,AC66&gt;0),CONCATENATE(" ",TEXT(BB$4,"#0")),""),IF(AND(LEN(AD66)&gt;0,AD66&gt;0),CONCATENATE("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73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113</v>
      </c>
      <c r="C9" s="52" t="s">
        <v>16</v>
      </c>
      <c r="D9" s="5" t="s">
        <v>60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70</v>
      </c>
      <c r="C10" s="52" t="s">
        <v>72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74</v>
      </c>
      <c r="C11" s="52" t="s">
        <v>75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67</v>
      </c>
      <c r="C12" s="110" t="s">
        <v>76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83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104</v>
      </c>
      <c r="C14" s="52" t="s">
        <v>72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77</v>
      </c>
      <c r="C15" s="54" t="s">
        <v>78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SUM(E17:E29)</f>
        <v>6</v>
      </c>
      <c r="F16" s="88">
        <f t="shared" si="5"/>
        <v>19</v>
      </c>
      <c r="G16" s="88">
        <f t="shared" ca="1" si="5"/>
        <v>525</v>
      </c>
      <c r="H16" s="88">
        <f t="shared" ca="1" si="5"/>
        <v>195</v>
      </c>
      <c r="I16" s="88">
        <f t="shared" ca="1" si="5"/>
        <v>30</v>
      </c>
      <c r="J16" s="88">
        <f t="shared" ca="1" si="5"/>
        <v>90</v>
      </c>
      <c r="K16" s="88">
        <f t="shared" ca="1" si="5"/>
        <v>210</v>
      </c>
      <c r="L16" s="88">
        <f t="shared" ca="1" si="5"/>
        <v>0</v>
      </c>
      <c r="M16" s="88">
        <f t="shared" si="5"/>
        <v>75</v>
      </c>
      <c r="N16" s="88">
        <f t="shared" si="5"/>
        <v>30</v>
      </c>
      <c r="O16" s="88">
        <f t="shared" si="5"/>
        <v>0</v>
      </c>
      <c r="P16" s="88">
        <f t="shared" si="5"/>
        <v>90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75</v>
      </c>
      <c r="D17" s="5" t="s">
        <v>36</v>
      </c>
      <c r="E17" s="23">
        <v>1</v>
      </c>
      <c r="F17" s="23">
        <f>COUNTIF(M17:AR17,"&gt;0")-E17</f>
        <v>1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109">
        <v>15</v>
      </c>
      <c r="N17" s="26">
        <v>30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112</v>
      </c>
      <c r="C18" s="52" t="s">
        <v>79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v>13</v>
      </c>
      <c r="B19" s="119" t="s">
        <v>49</v>
      </c>
      <c r="C19" s="52" t="s">
        <v>79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60</v>
      </c>
      <c r="H19" s="24">
        <v>30</v>
      </c>
      <c r="I19" s="24">
        <f t="shared" ref="I19:J20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14">
        <v>30</v>
      </c>
      <c r="N19" s="28"/>
      <c r="O19" s="28"/>
      <c r="P19" s="32">
        <v>30</v>
      </c>
      <c r="Q19" s="65"/>
      <c r="R19" s="31"/>
      <c r="S19" s="26"/>
      <c r="T19" s="26"/>
      <c r="U19" s="27"/>
      <c r="V19" s="51"/>
      <c r="W19" s="25"/>
      <c r="X19" s="26"/>
      <c r="Y19" s="26"/>
      <c r="Z19" s="27"/>
      <c r="AA19" s="29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v>14</v>
      </c>
      <c r="B20" s="119" t="s">
        <v>131</v>
      </c>
      <c r="C20" s="52" t="s">
        <v>79</v>
      </c>
      <c r="D20" s="5" t="s">
        <v>36</v>
      </c>
      <c r="E20" s="23">
        <v>0</v>
      </c>
      <c r="F20" s="23">
        <f>COUNTIF(M20:AR20,"&gt;0")-E20</f>
        <v>2</v>
      </c>
      <c r="G20" s="21">
        <f ca="1">SUM(H20:L20)</f>
        <v>45</v>
      </c>
      <c r="H20" s="24">
        <v>15</v>
      </c>
      <c r="I20" s="24">
        <f t="shared" ca="1" si="7"/>
        <v>0</v>
      </c>
      <c r="J20" s="24">
        <f t="shared" ca="1" si="7"/>
        <v>0</v>
      </c>
      <c r="K20" s="24">
        <v>30</v>
      </c>
      <c r="L20" s="24">
        <f ca="1">SUMIF(OFFSET($M$4,0,0,1,$L$2*5),L$4,$M20)*IF($G$2="S",15,1)</f>
        <v>0</v>
      </c>
      <c r="M20" s="25">
        <v>15</v>
      </c>
      <c r="N20" s="26"/>
      <c r="O20" s="26"/>
      <c r="P20" s="27">
        <v>30</v>
      </c>
      <c r="Q20" s="51"/>
      <c r="R20" s="25"/>
      <c r="S20" s="26"/>
      <c r="T20" s="26"/>
      <c r="U20" s="27"/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si="2"/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v>15</v>
      </c>
      <c r="B21" s="119" t="s">
        <v>50</v>
      </c>
      <c r="C21" s="52" t="s">
        <v>79</v>
      </c>
      <c r="D21" s="5" t="s">
        <v>36</v>
      </c>
      <c r="E21" s="23">
        <v>0</v>
      </c>
      <c r="F21" s="23">
        <f>COUNTIF(M21:AR21,"&gt;0")-E21</f>
        <v>2</v>
      </c>
      <c r="G21" s="21">
        <f t="shared" ref="G21:G27" ca="1" si="8">SUM(H21:L21)</f>
        <v>30</v>
      </c>
      <c r="H21" s="24">
        <v>15</v>
      </c>
      <c r="I21" s="24"/>
      <c r="J21" s="24">
        <f ca="1">SUMIF(OFFSET($M$4,0,0,1,$L$2*5),J$4,$M21)*IF($G$2="S",15,1)</f>
        <v>0</v>
      </c>
      <c r="K21" s="24">
        <v>15</v>
      </c>
      <c r="L21" s="24">
        <f t="shared" ref="L21:L29" ca="1" si="9">SUMIF(OFFSET($M$4,0,0,1,$L$2*5),L$4,$M21)*IF($G$2="S",15,1)</f>
        <v>0</v>
      </c>
      <c r="M21" s="25"/>
      <c r="N21" s="26"/>
      <c r="O21" s="26"/>
      <c r="P21" s="27"/>
      <c r="Q21" s="51"/>
      <c r="R21" s="25">
        <v>15</v>
      </c>
      <c r="S21" s="26"/>
      <c r="T21" s="26"/>
      <c r="U21" s="27">
        <v>15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ref="AT21:AT34" si="10">TRIM(CONCATENATE(IF(AND(LEN(AW21)&gt;0,AW21&gt;0),TEXT(AW$4,"#0"),""),IF(AND(LEN(AX21)&gt;0,AX21&gt;0),CONCATENATE("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",TEXT(BA$4,"#0")),""),IF(AND(LEN(BB21)&gt;0,BB21&gt;0),CONCATENATE(" ",TEXT(BB$4,"#0")),""),IF(AND(LEN(BC21)&gt;0,BC21&gt;0),CONCATENATE(" ",TEXT(BC$4,"#0")),"")))</f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x14ac:dyDescent="0.2">
      <c r="A22" s="21">
        <v>16</v>
      </c>
      <c r="B22" s="119" t="s">
        <v>48</v>
      </c>
      <c r="C22" s="52" t="s">
        <v>79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ref="I22:I29" ca="1" si="11">SUMIF(OFFSET($M$4,0,0,1,$L$2*5),I$4,$M22)*IF($G$2="S",15,1)</f>
        <v>0</v>
      </c>
      <c r="J22" s="24">
        <f ca="1">SUMIF(OFFSET($M$4,0,0,1,$L$2*5),J$4,$M22)*IF($G$2="S",15,1)</f>
        <v>0</v>
      </c>
      <c r="K22" s="24">
        <v>30</v>
      </c>
      <c r="L22" s="24">
        <f t="shared" ca="1" si="9"/>
        <v>0</v>
      </c>
      <c r="M22" s="25"/>
      <c r="N22" s="26"/>
      <c r="O22" s="26"/>
      <c r="P22" s="27"/>
      <c r="Q22" s="51"/>
      <c r="R22" s="70">
        <v>15</v>
      </c>
      <c r="S22" s="26"/>
      <c r="T22" s="26"/>
      <c r="U22" s="27">
        <v>30</v>
      </c>
      <c r="V22" s="51"/>
      <c r="W22" s="25"/>
      <c r="X22" s="26"/>
      <c r="Y22" s="26"/>
      <c r="Z22" s="27"/>
      <c r="AA22" s="51"/>
      <c r="AB22" s="25"/>
      <c r="AC22" s="26"/>
      <c r="AD22" s="26"/>
      <c r="AE22" s="27"/>
      <c r="AF22" s="51"/>
      <c r="AG22" s="25"/>
      <c r="AH22" s="26"/>
      <c r="AI22" s="26"/>
      <c r="AJ22" s="26"/>
      <c r="AK22" s="26"/>
      <c r="AL22" s="26"/>
      <c r="AM22" s="27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ht="25.5" x14ac:dyDescent="0.2">
      <c r="A23" s="21">
        <v>17</v>
      </c>
      <c r="B23" s="119" t="s">
        <v>80</v>
      </c>
      <c r="C23" s="52" t="s">
        <v>79</v>
      </c>
      <c r="D23" s="5" t="s">
        <v>36</v>
      </c>
      <c r="E23" s="23">
        <v>1</v>
      </c>
      <c r="F23" s="23">
        <f>COUNTIF(M23:AR23,"&gt;0")-E23</f>
        <v>1</v>
      </c>
      <c r="G23" s="21">
        <f t="shared" ca="1" si="8"/>
        <v>45</v>
      </c>
      <c r="H23" s="24">
        <v>15</v>
      </c>
      <c r="I23" s="24">
        <f t="shared" ca="1" si="11"/>
        <v>0</v>
      </c>
      <c r="J23" s="24">
        <v>30</v>
      </c>
      <c r="K23" s="24"/>
      <c r="L23" s="24">
        <f t="shared" ca="1" si="9"/>
        <v>0</v>
      </c>
      <c r="M23" s="31"/>
      <c r="N23" s="28"/>
      <c r="O23" s="28"/>
      <c r="P23" s="32"/>
      <c r="Q23" s="65"/>
      <c r="R23" s="71">
        <v>15</v>
      </c>
      <c r="S23" s="28"/>
      <c r="T23" s="28">
        <v>30</v>
      </c>
      <c r="U23" s="32"/>
      <c r="V23" s="65"/>
      <c r="W23" s="31"/>
      <c r="X23" s="28"/>
      <c r="Y23" s="28"/>
      <c r="Z23" s="32"/>
      <c r="AA23" s="65"/>
      <c r="AB23" s="31"/>
      <c r="AC23" s="28"/>
      <c r="AD23" s="28"/>
      <c r="AE23" s="32"/>
      <c r="AF23" s="65"/>
      <c r="AG23" s="31"/>
      <c r="AH23" s="28"/>
      <c r="AI23" s="28"/>
      <c r="AJ23" s="28"/>
      <c r="AK23" s="28"/>
      <c r="AL23" s="26"/>
      <c r="AM23" s="32"/>
      <c r="AN23" s="136"/>
      <c r="AO23" s="59"/>
      <c r="AP23" s="59"/>
      <c r="AQ23" s="59"/>
      <c r="AR23" s="59"/>
      <c r="AS23" s="46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v>18</v>
      </c>
      <c r="B24" s="119" t="s">
        <v>81</v>
      </c>
      <c r="C24" s="52" t="s">
        <v>79</v>
      </c>
      <c r="D24" s="5" t="s">
        <v>36</v>
      </c>
      <c r="E24" s="23"/>
      <c r="F24" s="23">
        <v>2</v>
      </c>
      <c r="G24" s="21">
        <f t="shared" ca="1" si="8"/>
        <v>30</v>
      </c>
      <c r="H24" s="24">
        <v>15</v>
      </c>
      <c r="I24" s="24">
        <f t="shared" ca="1" si="11"/>
        <v>0</v>
      </c>
      <c r="J24" s="24">
        <f ca="1">SUMIF(OFFSET($M$4,0,0,1,$L$2*5),J$4,$M24)*IF($G$2="S",15,1)</f>
        <v>0</v>
      </c>
      <c r="K24" s="24">
        <v>15</v>
      </c>
      <c r="L24" s="24">
        <f t="shared" ca="1" si="9"/>
        <v>0</v>
      </c>
      <c r="M24" s="25"/>
      <c r="N24" s="26"/>
      <c r="O24" s="26"/>
      <c r="P24" s="27"/>
      <c r="Q24" s="51"/>
      <c r="R24" s="31">
        <v>15</v>
      </c>
      <c r="S24" s="26"/>
      <c r="T24" s="26"/>
      <c r="U24" s="27">
        <v>15</v>
      </c>
      <c r="V24" s="51"/>
      <c r="W24" s="25"/>
      <c r="X24" s="26"/>
      <c r="Y24" s="26"/>
      <c r="Z24" s="27"/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v>19</v>
      </c>
      <c r="B25" s="119" t="s">
        <v>82</v>
      </c>
      <c r="C25" s="52" t="s">
        <v>79</v>
      </c>
      <c r="D25" s="5" t="s">
        <v>36</v>
      </c>
      <c r="E25" s="23"/>
      <c r="F25" s="23">
        <f>COUNTIF(M25:AR25,"&gt;0")-E25</f>
        <v>2</v>
      </c>
      <c r="G25" s="21">
        <f t="shared" ca="1" si="8"/>
        <v>45</v>
      </c>
      <c r="H25" s="24">
        <v>15</v>
      </c>
      <c r="I25" s="24">
        <f t="shared" ca="1" si="11"/>
        <v>0</v>
      </c>
      <c r="J25" s="24">
        <f ca="1">SUMIF(OFFSET($M$4,0,0,1,$L$2*5),J$4,$M25)*IF($G$2="S",15,1)</f>
        <v>0</v>
      </c>
      <c r="K25" s="24">
        <v>30</v>
      </c>
      <c r="L25" s="24">
        <f t="shared" ca="1" si="9"/>
        <v>0</v>
      </c>
      <c r="M25" s="25"/>
      <c r="N25" s="26"/>
      <c r="O25" s="26"/>
      <c r="P25" s="27"/>
      <c r="Q25" s="51"/>
      <c r="R25" s="25"/>
      <c r="S25" s="26"/>
      <c r="T25" s="26"/>
      <c r="U25" s="27"/>
      <c r="V25" s="51"/>
      <c r="W25" s="26">
        <v>15</v>
      </c>
      <c r="X25" s="28"/>
      <c r="Y25" s="28"/>
      <c r="Z25" s="32">
        <v>30</v>
      </c>
      <c r="AA25" s="51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v>20</v>
      </c>
      <c r="B26" s="119" t="s">
        <v>65</v>
      </c>
      <c r="C26" s="52" t="s">
        <v>79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1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31"/>
      <c r="N26" s="26"/>
      <c r="O26" s="26"/>
      <c r="P26" s="27"/>
      <c r="Q26" s="65"/>
      <c r="R26" s="31"/>
      <c r="S26" s="26"/>
      <c r="T26" s="26"/>
      <c r="U26" s="27"/>
      <c r="V26" s="51"/>
      <c r="W26" s="26">
        <v>15</v>
      </c>
      <c r="X26" s="26"/>
      <c r="Y26" s="26"/>
      <c r="Z26" s="27">
        <v>15</v>
      </c>
      <c r="AA26" s="29"/>
      <c r="AB26" s="25"/>
      <c r="AC26" s="26"/>
      <c r="AD26" s="26"/>
      <c r="AE26" s="27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v>21</v>
      </c>
      <c r="B27" s="119" t="s">
        <v>64</v>
      </c>
      <c r="C27" s="52" t="s">
        <v>79</v>
      </c>
      <c r="D27" s="5" t="s">
        <v>36</v>
      </c>
      <c r="E27" s="23"/>
      <c r="F27" s="23">
        <f>COUNTIF(M27:AR27,"&gt;0")-E27</f>
        <v>2</v>
      </c>
      <c r="G27" s="21">
        <f t="shared" ca="1" si="8"/>
        <v>30</v>
      </c>
      <c r="H27" s="24">
        <v>15</v>
      </c>
      <c r="I27" s="24">
        <f t="shared" ca="1" si="11"/>
        <v>0</v>
      </c>
      <c r="J27" s="24">
        <f ca="1">SUMIF(OFFSET($M$4,0,0,1,$L$2*5),J$4,$M27)*IF($G$2="S",15,1)</f>
        <v>0</v>
      </c>
      <c r="K27" s="24">
        <v>15</v>
      </c>
      <c r="L27" s="24">
        <f t="shared" ca="1" si="9"/>
        <v>0</v>
      </c>
      <c r="M27" s="94"/>
      <c r="N27" s="26"/>
      <c r="O27" s="26"/>
      <c r="P27" s="27"/>
      <c r="Q27" s="51"/>
      <c r="R27" s="25"/>
      <c r="S27" s="26"/>
      <c r="T27" s="26"/>
      <c r="U27" s="27"/>
      <c r="V27" s="51"/>
      <c r="W27" s="26">
        <v>15</v>
      </c>
      <c r="X27" s="28"/>
      <c r="Y27" s="28"/>
      <c r="Z27" s="27">
        <v>15</v>
      </c>
      <c r="AA27" s="51"/>
      <c r="AB27" s="31"/>
      <c r="AC27" s="28"/>
      <c r="AD27" s="28"/>
      <c r="AE27" s="32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x14ac:dyDescent="0.2">
      <c r="A28" s="21">
        <v>22</v>
      </c>
      <c r="B28" s="119" t="s">
        <v>51</v>
      </c>
      <c r="C28" s="52" t="s">
        <v>83</v>
      </c>
      <c r="D28" s="5" t="s">
        <v>36</v>
      </c>
      <c r="E28" s="23">
        <v>0</v>
      </c>
      <c r="F28" s="23">
        <f>COUNTIF(M28:AR28,"&gt;0")-E28</f>
        <v>1</v>
      </c>
      <c r="G28" s="21">
        <v>30</v>
      </c>
      <c r="H28" s="24">
        <f ca="1">SUMIF(OFFSET($M$4,0,0,1,$L$2*5),H$4,$M28)*IF($G$2="S",15,1)</f>
        <v>0</v>
      </c>
      <c r="I28" s="24">
        <f t="shared" ca="1" si="11"/>
        <v>0</v>
      </c>
      <c r="J28" s="24">
        <v>30</v>
      </c>
      <c r="K28" s="24">
        <f ca="1">SUMIF(OFFSET($M$4,0,0,1,$L$2*5),K$4,$M28)*IF($G$2="S",15,1)</f>
        <v>0</v>
      </c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>
        <v>30</v>
      </c>
      <c r="Z28" s="32"/>
      <c r="AA28" s="51"/>
      <c r="AB28" s="25"/>
      <c r="AC28" s="26"/>
      <c r="AD28" s="26"/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  <c r="BS28" s="30"/>
    </row>
    <row r="29" spans="1:71" x14ac:dyDescent="0.2">
      <c r="A29" s="21">
        <v>23</v>
      </c>
      <c r="B29" s="119" t="s">
        <v>84</v>
      </c>
      <c r="C29" s="52" t="s">
        <v>79</v>
      </c>
      <c r="D29" s="5" t="s">
        <v>36</v>
      </c>
      <c r="E29" s="23">
        <v>1</v>
      </c>
      <c r="F29" s="23">
        <f>COUNTIF(M29:AR29,"&gt;0")-E29</f>
        <v>1</v>
      </c>
      <c r="G29" s="21">
        <f ca="1">SUM(H29:L29)</f>
        <v>45</v>
      </c>
      <c r="H29" s="24">
        <v>15</v>
      </c>
      <c r="I29" s="24">
        <f t="shared" ca="1" si="11"/>
        <v>0</v>
      </c>
      <c r="J29" s="24">
        <v>30</v>
      </c>
      <c r="K29" s="24"/>
      <c r="L29" s="24">
        <f t="shared" ca="1" si="9"/>
        <v>0</v>
      </c>
      <c r="M29" s="25"/>
      <c r="N29" s="26"/>
      <c r="O29" s="26"/>
      <c r="P29" s="27"/>
      <c r="Q29" s="51"/>
      <c r="R29" s="25"/>
      <c r="S29" s="26"/>
      <c r="T29" s="26"/>
      <c r="U29" s="27"/>
      <c r="V29" s="51"/>
      <c r="W29" s="31"/>
      <c r="X29" s="28"/>
      <c r="Y29" s="28"/>
      <c r="Z29" s="32"/>
      <c r="AA29" s="51"/>
      <c r="AB29" s="70">
        <v>15</v>
      </c>
      <c r="AC29" s="26"/>
      <c r="AD29" s="26">
        <v>30</v>
      </c>
      <c r="AE29" s="27"/>
      <c r="AF29" s="51"/>
      <c r="AG29" s="25"/>
      <c r="AH29" s="26"/>
      <c r="AI29" s="26"/>
      <c r="AJ29" s="26"/>
      <c r="AK29" s="26"/>
      <c r="AL29" s="26"/>
      <c r="AM29" s="27"/>
      <c r="AN29" s="136"/>
      <c r="AO29" s="59"/>
      <c r="AP29" s="59"/>
      <c r="AQ29" s="59"/>
      <c r="AR29" s="59"/>
      <c r="AS29" s="46">
        <f>IF(OR(D29="o",D29="p",D29="k",D29="w",D29="s",D29=$AS$3,ISBLANK(D29)),1,0)</f>
        <v>1</v>
      </c>
      <c r="AT29" s="66" t="str">
        <f t="shared" si="10"/>
        <v/>
      </c>
      <c r="AU29" s="16"/>
      <c r="AW29" s="30"/>
      <c r="AX29" s="30"/>
      <c r="AY29" s="30"/>
      <c r="AZ29" s="30"/>
      <c r="BA29" s="30"/>
      <c r="BB29" s="30"/>
      <c r="BC29" s="30"/>
      <c r="BE29" s="16"/>
      <c r="BL29" s="6"/>
      <c r="BM29" s="30"/>
      <c r="BN29" s="30"/>
      <c r="BO29" s="30"/>
      <c r="BP29" s="30"/>
      <c r="BQ29" s="30"/>
      <c r="BR29" s="30"/>
    </row>
    <row r="30" spans="1:71" x14ac:dyDescent="0.2">
      <c r="A30" s="77" t="s">
        <v>18</v>
      </c>
      <c r="B30" s="121" t="s">
        <v>25</v>
      </c>
      <c r="C30" s="75"/>
      <c r="D30" s="76"/>
      <c r="E30" s="88">
        <f t="shared" ref="E30:AM30" si="12">SUM(E31:E46)</f>
        <v>5</v>
      </c>
      <c r="F30" s="88">
        <f t="shared" si="12"/>
        <v>24</v>
      </c>
      <c r="G30" s="88">
        <f t="shared" ca="1" si="12"/>
        <v>585</v>
      </c>
      <c r="H30" s="88">
        <f t="shared" ca="1" si="12"/>
        <v>270</v>
      </c>
      <c r="I30" s="88">
        <f t="shared" ca="1" si="12"/>
        <v>30</v>
      </c>
      <c r="J30" s="88">
        <f t="shared" ca="1" si="12"/>
        <v>210</v>
      </c>
      <c r="K30" s="88">
        <f t="shared" ca="1" si="12"/>
        <v>75</v>
      </c>
      <c r="L30" s="88">
        <f t="shared" ca="1" si="12"/>
        <v>0</v>
      </c>
      <c r="M30" s="88">
        <f t="shared" si="12"/>
        <v>30</v>
      </c>
      <c r="N30" s="88">
        <f t="shared" si="12"/>
        <v>0</v>
      </c>
      <c r="O30" s="88">
        <f t="shared" si="12"/>
        <v>0</v>
      </c>
      <c r="P30" s="88">
        <f t="shared" si="12"/>
        <v>30</v>
      </c>
      <c r="Q30" s="88">
        <f t="shared" si="12"/>
        <v>0</v>
      </c>
      <c r="R30" s="88">
        <f t="shared" si="12"/>
        <v>45</v>
      </c>
      <c r="S30" s="88">
        <f t="shared" si="12"/>
        <v>15</v>
      </c>
      <c r="T30" s="88">
        <f t="shared" si="12"/>
        <v>15</v>
      </c>
      <c r="U30" s="88">
        <f t="shared" si="12"/>
        <v>15</v>
      </c>
      <c r="V30" s="88">
        <f t="shared" si="12"/>
        <v>0</v>
      </c>
      <c r="W30" s="88">
        <f t="shared" si="12"/>
        <v>120</v>
      </c>
      <c r="X30" s="88">
        <f t="shared" si="12"/>
        <v>0</v>
      </c>
      <c r="Y30" s="88">
        <f t="shared" si="12"/>
        <v>90</v>
      </c>
      <c r="Z30" s="88">
        <f t="shared" si="12"/>
        <v>15</v>
      </c>
      <c r="AA30" s="88">
        <f t="shared" si="12"/>
        <v>0</v>
      </c>
      <c r="AB30" s="88">
        <f t="shared" si="12"/>
        <v>60</v>
      </c>
      <c r="AC30" s="88">
        <f t="shared" si="12"/>
        <v>15</v>
      </c>
      <c r="AD30" s="88">
        <f t="shared" si="12"/>
        <v>105</v>
      </c>
      <c r="AE30" s="88">
        <f t="shared" si="12"/>
        <v>0</v>
      </c>
      <c r="AF30" s="88">
        <f t="shared" si="12"/>
        <v>0</v>
      </c>
      <c r="AG30" s="88">
        <f t="shared" si="12"/>
        <v>15</v>
      </c>
      <c r="AH30" s="88">
        <f t="shared" si="12"/>
        <v>0</v>
      </c>
      <c r="AI30" s="88">
        <f t="shared" si="12"/>
        <v>0</v>
      </c>
      <c r="AJ30" s="88">
        <f t="shared" si="12"/>
        <v>0</v>
      </c>
      <c r="AK30" s="88">
        <f t="shared" si="12"/>
        <v>0</v>
      </c>
      <c r="AL30" s="88">
        <f t="shared" si="12"/>
        <v>0</v>
      </c>
      <c r="AM30" s="88">
        <f t="shared" si="12"/>
        <v>0</v>
      </c>
      <c r="AN30" s="136"/>
      <c r="AO30" s="59"/>
      <c r="AP30" s="59"/>
      <c r="AQ30" s="59"/>
      <c r="AR30" s="59"/>
      <c r="AS30" s="46"/>
      <c r="AT30" s="2" t="str">
        <f t="shared" si="10"/>
        <v/>
      </c>
      <c r="AU30" s="16"/>
      <c r="AV30" s="105"/>
      <c r="AW30" s="41"/>
      <c r="AX30" s="41"/>
      <c r="AY30" s="41"/>
      <c r="AZ30" s="41"/>
      <c r="BA30" s="41"/>
      <c r="BB30" s="41"/>
      <c r="BC30" s="41"/>
      <c r="BE30" s="16"/>
      <c r="BS30" s="30"/>
    </row>
    <row r="31" spans="1:71" x14ac:dyDescent="0.2">
      <c r="A31" s="21">
        <v>24</v>
      </c>
      <c r="B31" s="119" t="s">
        <v>71</v>
      </c>
      <c r="C31" s="52" t="s">
        <v>79</v>
      </c>
      <c r="D31" s="5" t="s">
        <v>36</v>
      </c>
      <c r="E31" s="23"/>
      <c r="F31" s="23">
        <v>2</v>
      </c>
      <c r="G31" s="21">
        <v>30</v>
      </c>
      <c r="H31" s="24">
        <v>15</v>
      </c>
      <c r="I31" s="24"/>
      <c r="J31" s="24"/>
      <c r="K31" s="24">
        <v>15</v>
      </c>
      <c r="L31" s="24"/>
      <c r="M31" s="31">
        <v>15</v>
      </c>
      <c r="N31" s="28"/>
      <c r="O31" s="28"/>
      <c r="P31" s="32">
        <v>15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>
        <f>IF(OR(D31="o",D31="p",D31="k",D31="w",D31="s",D31=$AS$3,ISBLANK(D31)),1,0)</f>
        <v>1</v>
      </c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v>25</v>
      </c>
      <c r="B32" s="119" t="s">
        <v>57</v>
      </c>
      <c r="C32" s="52"/>
      <c r="D32" s="5"/>
      <c r="E32" s="23"/>
      <c r="F32" s="23">
        <v>2</v>
      </c>
      <c r="G32" s="21">
        <v>30</v>
      </c>
      <c r="H32" s="24">
        <v>15</v>
      </c>
      <c r="I32" s="24">
        <f ca="1">SUMIF(OFFSET($M$4,0,0,1,$L$2*5),I$4,$M32)*IF($G$2="S",15,1)</f>
        <v>0</v>
      </c>
      <c r="J32" s="24">
        <f ca="1">SUMIF(OFFSET($M$4,0,0,1,$L$2*5),J$4,$M32)*IF($G$2="S",15,1)</f>
        <v>0</v>
      </c>
      <c r="K32" s="24">
        <v>15</v>
      </c>
      <c r="L32" s="24">
        <f ca="1">SUMIF(OFFSET($M$4,0,0,1,$L$2*5),L$4,$M32)*IF($G$2="S",15,1)</f>
        <v>0</v>
      </c>
      <c r="M32" s="25">
        <v>15</v>
      </c>
      <c r="N32" s="26"/>
      <c r="O32" s="26"/>
      <c r="P32" s="27">
        <v>15</v>
      </c>
      <c r="Q32" s="51"/>
      <c r="R32" s="25"/>
      <c r="S32" s="26"/>
      <c r="T32" s="26"/>
      <c r="U32" s="27"/>
      <c r="V32" s="51"/>
      <c r="W32" s="25"/>
      <c r="X32" s="26"/>
      <c r="Y32" s="26"/>
      <c r="Z32" s="27"/>
      <c r="AA32" s="51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v>26</v>
      </c>
      <c r="B33" s="119" t="s">
        <v>68</v>
      </c>
      <c r="C33" s="52" t="s">
        <v>79</v>
      </c>
      <c r="D33" s="5" t="s">
        <v>26</v>
      </c>
      <c r="E33" s="23">
        <v>0</v>
      </c>
      <c r="F33" s="23">
        <f>COUNTIF(M33:AR33,"&gt;0")-E33</f>
        <v>2</v>
      </c>
      <c r="G33" s="21">
        <v>30</v>
      </c>
      <c r="H33" s="24">
        <v>15</v>
      </c>
      <c r="I33" s="24">
        <v>15</v>
      </c>
      <c r="J33" s="24">
        <f ca="1">SUMIF(OFFSET($M$4,0,0,1,$L$2*5),J$4,$M33)*IF($G$2="S",15,1)</f>
        <v>0</v>
      </c>
      <c r="K33" s="24">
        <f ca="1">SUMIF(OFFSET($M$4,0,0,1,$L$2*5),K$4,$M33)*IF($G$2="S",15,1)</f>
        <v>0</v>
      </c>
      <c r="L33" s="24">
        <f ca="1">SUMIF(OFFSET($M$4,0,0,1,$L$2*5),L$4,$M33)*IF($G$2="S",15,1)</f>
        <v>0</v>
      </c>
      <c r="M33" s="25"/>
      <c r="N33" s="26"/>
      <c r="O33" s="26"/>
      <c r="P33" s="27"/>
      <c r="Q33" s="51"/>
      <c r="R33" s="25">
        <v>15</v>
      </c>
      <c r="S33" s="26">
        <v>15</v>
      </c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>
        <f>IF(OR(D33="o",D33="p",D33="k",D33="w",D33="s",D33=$AS$3,ISBLANK(D33)),1,0)</f>
        <v>1</v>
      </c>
      <c r="AT33" s="66" t="str">
        <f t="shared" si="10"/>
        <v/>
      </c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25.5" x14ac:dyDescent="0.2">
      <c r="A34" s="21">
        <v>27</v>
      </c>
      <c r="B34" s="123" t="s">
        <v>59</v>
      </c>
      <c r="C34" s="52" t="s">
        <v>79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f ca="1">SUMIF(OFFSET($M$4,0,0,1,$L$2*5),I$4,$M34)*IF($G$2="S",15,1)</f>
        <v>0</v>
      </c>
      <c r="J34" s="24">
        <f ca="1">SUMIF(OFFSET($M$4,0,0,1,$L$2*5),J$4,$M34)*IF($G$2="S",15,1)</f>
        <v>0</v>
      </c>
      <c r="K34" s="24">
        <v>15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/>
      <c r="T34" s="26"/>
      <c r="U34" s="27">
        <v>15</v>
      </c>
      <c r="V34" s="51"/>
      <c r="W34" s="86"/>
      <c r="X34" s="58"/>
      <c r="Y34" s="26"/>
      <c r="Z34" s="27"/>
      <c r="AA34" s="51"/>
      <c r="AB34" s="86"/>
      <c r="AC34" s="26"/>
      <c r="AD34" s="26"/>
      <c r="AE34" s="27"/>
      <c r="AF34" s="51"/>
      <c r="AG34" s="25"/>
      <c r="AH34" s="26"/>
      <c r="AI34" s="26"/>
      <c r="AJ34" s="26"/>
      <c r="AK34" s="26"/>
      <c r="AL34" s="30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L34" s="6"/>
      <c r="BM34" s="30"/>
      <c r="BN34" s="30"/>
      <c r="BO34" s="30"/>
      <c r="BP34" s="30"/>
      <c r="BQ34" s="30"/>
      <c r="BR34" s="30"/>
      <c r="BS34" s="30"/>
    </row>
    <row r="35" spans="1:71" x14ac:dyDescent="0.2">
      <c r="A35" s="21">
        <v>28</v>
      </c>
      <c r="B35" s="119" t="s">
        <v>69</v>
      </c>
      <c r="C35" s="52" t="s">
        <v>72</v>
      </c>
      <c r="D35" s="5" t="s">
        <v>26</v>
      </c>
      <c r="E35" s="23"/>
      <c r="F35" s="23">
        <v>2</v>
      </c>
      <c r="G35" s="21">
        <v>30</v>
      </c>
      <c r="H35" s="24">
        <v>15</v>
      </c>
      <c r="I35" s="24"/>
      <c r="J35" s="24">
        <v>15</v>
      </c>
      <c r="K35" s="24"/>
      <c r="L35" s="24"/>
      <c r="M35" s="25"/>
      <c r="N35" s="26"/>
      <c r="O35" s="26"/>
      <c r="P35" s="27"/>
      <c r="Q35" s="51"/>
      <c r="R35" s="25">
        <v>15</v>
      </c>
      <c r="S35" s="26"/>
      <c r="T35" s="26">
        <v>15</v>
      </c>
      <c r="U35" s="27"/>
      <c r="V35" s="51"/>
      <c r="W35" s="25"/>
      <c r="X35" s="26"/>
      <c r="Y35" s="28"/>
      <c r="Z35" s="32"/>
      <c r="AA35" s="51"/>
      <c r="AB35" s="91"/>
      <c r="AC35" s="26"/>
      <c r="AD35" s="26"/>
      <c r="AE35" s="27"/>
      <c r="AF35" s="51"/>
      <c r="AG35" s="25"/>
      <c r="AH35" s="26"/>
      <c r="AI35" s="26"/>
      <c r="AJ35" s="26"/>
      <c r="AK35" s="26"/>
      <c r="AL35" s="26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/>
      <c r="AU35" s="16"/>
      <c r="AW35" s="30"/>
      <c r="AX35" s="30"/>
      <c r="AY35" s="30"/>
      <c r="AZ35" s="30"/>
      <c r="BA35" s="30"/>
      <c r="BB35" s="30"/>
      <c r="BC35" s="30"/>
      <c r="BE35" s="16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v>29</v>
      </c>
      <c r="B36" s="119" t="s">
        <v>85</v>
      </c>
      <c r="C36" s="52" t="s">
        <v>79</v>
      </c>
      <c r="D36" s="5" t="s">
        <v>26</v>
      </c>
      <c r="E36" s="23">
        <v>1</v>
      </c>
      <c r="F36" s="23">
        <f>COUNTIF(M36:AR36,"&gt;0")-E36</f>
        <v>1</v>
      </c>
      <c r="G36" s="21">
        <f t="shared" ref="G36:G45" ca="1" si="13">SUM(H36:L36)</f>
        <v>60</v>
      </c>
      <c r="H36" s="24">
        <v>30</v>
      </c>
      <c r="I36" s="24">
        <f ca="1">SUMIF(OFFSET($M$4,0,0,1,$L$2*5),I$4,$M36)*IF($G$2="S",15,1)</f>
        <v>0</v>
      </c>
      <c r="J36" s="24">
        <v>30</v>
      </c>
      <c r="K36" s="24">
        <f ca="1">SUMIF(OFFSET($M$4,0,0,1,$L$2*5),K$4,$M36)*IF($G$2="S",15,1)</f>
        <v>0</v>
      </c>
      <c r="L36" s="24">
        <f ca="1">SUMIF(OFFSET($M$4,0,0,1,$L$2*5),L$4,$M36)*IF($G$2="S",15,1)</f>
        <v>0</v>
      </c>
      <c r="M36" s="25"/>
      <c r="N36" s="26"/>
      <c r="O36" s="26"/>
      <c r="P36" s="27"/>
      <c r="Q36" s="51"/>
      <c r="R36" s="25"/>
      <c r="S36" s="26"/>
      <c r="T36" s="26"/>
      <c r="U36" s="27"/>
      <c r="V36" s="51"/>
      <c r="W36" s="70">
        <v>30</v>
      </c>
      <c r="X36" s="26"/>
      <c r="Y36" s="26">
        <v>30</v>
      </c>
      <c r="Z36" s="27"/>
      <c r="AA36" s="51"/>
      <c r="AB36" s="89"/>
      <c r="AC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 t="str">
        <f t="shared" ref="AT36:AT55" si="14">TRIM(CONCATENATE(IF(AND(LEN(AW36)&gt;0,AW36&gt;0),TEXT(AW$4,"#0"),""),IF(AND(LEN(AX36)&gt;0,AX36&gt;0),CONCATENATE("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",TEXT(BA$4,"#0")),""),IF(AND(LEN(BB36)&gt;0,BB36&gt;0),CONCATENATE(" ",TEXT(BB$4,"#0")),""),IF(AND(LEN(BC36)&gt;0,BC36&gt;0),CONCATENATE(" ",TEXT(BC$4,"#0")),"")))</f>
        <v/>
      </c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v>30</v>
      </c>
      <c r="B37" s="119" t="s">
        <v>55</v>
      </c>
      <c r="C37" s="52" t="s">
        <v>79</v>
      </c>
      <c r="D37" s="5" t="s">
        <v>26</v>
      </c>
      <c r="E37" s="23">
        <v>0</v>
      </c>
      <c r="F37" s="23">
        <v>2</v>
      </c>
      <c r="G37" s="21">
        <f t="shared" ca="1" si="13"/>
        <v>30</v>
      </c>
      <c r="H37" s="24">
        <v>15</v>
      </c>
      <c r="I37" s="24">
        <f ca="1">SUMIF(OFFSET($M$4,0,0,1,$L$2*5),I$4,$M37)*IF($G$2="S",15,1)</f>
        <v>0</v>
      </c>
      <c r="J37" s="24">
        <f ca="1">SUMIF(OFFSET($M$4,0,0,1,$L$2*5),J$4,$M37)*IF($G$2="S",15,1)</f>
        <v>0</v>
      </c>
      <c r="K37" s="24">
        <v>15</v>
      </c>
      <c r="L37" s="24">
        <f t="shared" ref="L37:L45" ca="1" si="15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25">
        <v>15</v>
      </c>
      <c r="X37" s="26"/>
      <c r="Y37" s="26"/>
      <c r="Z37" s="27">
        <v>15</v>
      </c>
      <c r="AA37" s="51"/>
      <c r="AB37" s="25"/>
      <c r="AC37" s="26"/>
      <c r="AD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si="14"/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v>31</v>
      </c>
      <c r="B38" s="119" t="s">
        <v>53</v>
      </c>
      <c r="C38" s="52" t="s">
        <v>79</v>
      </c>
      <c r="D38" s="5" t="s">
        <v>26</v>
      </c>
      <c r="E38" s="23">
        <v>1</v>
      </c>
      <c r="F38" s="23">
        <f>COUNTIF(M38:AR38,"&gt;0")-E38</f>
        <v>1</v>
      </c>
      <c r="G38" s="21">
        <f t="shared" ca="1" si="13"/>
        <v>45</v>
      </c>
      <c r="H38" s="24">
        <v>15</v>
      </c>
      <c r="I38" s="24"/>
      <c r="J38" s="24">
        <v>30</v>
      </c>
      <c r="K38" s="24">
        <f t="shared" ref="K38:K44" ca="1" si="16">SUMIF(OFFSET($M$4,0,0,1,$L$2*5),K$4,$M38)*IF($G$2="S",15,1)</f>
        <v>0</v>
      </c>
      <c r="L38" s="24">
        <f t="shared" ca="1" si="15"/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87">
        <v>15</v>
      </c>
      <c r="X38" s="26"/>
      <c r="Y38" s="26">
        <v>30</v>
      </c>
      <c r="Z38" s="27"/>
      <c r="AA38" s="51"/>
      <c r="AB38" s="18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4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v>32</v>
      </c>
      <c r="B39" s="119" t="s">
        <v>58</v>
      </c>
      <c r="C39" s="52" t="s">
        <v>79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3"/>
        <v>60</v>
      </c>
      <c r="H39" s="24">
        <v>30</v>
      </c>
      <c r="I39" s="24"/>
      <c r="J39" s="24">
        <v>30</v>
      </c>
      <c r="K39" s="24">
        <f t="shared" ca="1" si="16"/>
        <v>0</v>
      </c>
      <c r="L39" s="24">
        <f t="shared" ca="1" si="15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70">
        <v>30</v>
      </c>
      <c r="X39" s="26"/>
      <c r="Y39" s="26">
        <v>30</v>
      </c>
      <c r="Z39" s="27"/>
      <c r="AA39" s="51"/>
      <c r="AB39" s="25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4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v>33</v>
      </c>
      <c r="B40" s="119" t="s">
        <v>66</v>
      </c>
      <c r="C40" s="52" t="s">
        <v>79</v>
      </c>
      <c r="D40" s="5" t="s">
        <v>26</v>
      </c>
      <c r="E40" s="23">
        <v>0</v>
      </c>
      <c r="F40" s="23">
        <f>COUNTIF(M40:AR40,"&gt;0")-E40</f>
        <v>1</v>
      </c>
      <c r="G40" s="21">
        <f t="shared" ca="1" si="13"/>
        <v>15</v>
      </c>
      <c r="H40" s="24">
        <v>15</v>
      </c>
      <c r="I40" s="24">
        <f ca="1">SUMIF(OFFSET($M$4,0,0,1,$L$2*5),I$4,$M40)*IF($G$2="S",15,1)</f>
        <v>0</v>
      </c>
      <c r="J40" s="24">
        <f ca="1">SUMIF(OFFSET($M$4,0,0,1,$L$2*5),J$4,$M40)*IF($G$2="S",15,1)</f>
        <v>0</v>
      </c>
      <c r="K40" s="24">
        <f t="shared" ca="1" si="16"/>
        <v>0</v>
      </c>
      <c r="L40" s="24">
        <f t="shared" ca="1" si="15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25">
        <v>15</v>
      </c>
      <c r="X40" s="26"/>
      <c r="Y40" s="26"/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4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25.5" x14ac:dyDescent="0.2">
      <c r="A41" s="21">
        <v>34</v>
      </c>
      <c r="B41" s="119" t="s">
        <v>52</v>
      </c>
      <c r="C41" s="52" t="s">
        <v>79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3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6"/>
        <v>0</v>
      </c>
      <c r="L41" s="24">
        <f t="shared" ca="1" si="15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4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x14ac:dyDescent="0.2">
      <c r="A42" s="21">
        <v>35</v>
      </c>
      <c r="B42" s="119" t="s">
        <v>56</v>
      </c>
      <c r="C42" s="52" t="s">
        <v>79</v>
      </c>
      <c r="D42" s="5" t="s">
        <v>26</v>
      </c>
      <c r="E42" s="23">
        <v>1</v>
      </c>
      <c r="F42" s="23">
        <f>COUNTIF(M42:AR42,"&gt;0")-E42</f>
        <v>1</v>
      </c>
      <c r="G42" s="21">
        <v>45</v>
      </c>
      <c r="H42" s="24">
        <v>15</v>
      </c>
      <c r="I42" s="24"/>
      <c r="J42" s="24">
        <v>30</v>
      </c>
      <c r="K42" s="24">
        <f t="shared" ca="1" si="16"/>
        <v>0</v>
      </c>
      <c r="L42" s="24">
        <f t="shared" ca="1" si="15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/>
      <c r="X42" s="26"/>
      <c r="Y42" s="26"/>
      <c r="Z42" s="27"/>
      <c r="AA42" s="51"/>
      <c r="AB42" s="70">
        <v>15</v>
      </c>
      <c r="AC42" s="26"/>
      <c r="AD42" s="26">
        <v>30</v>
      </c>
      <c r="AE42" s="27"/>
      <c r="AF42" s="51"/>
      <c r="AG42" s="89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4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v>36</v>
      </c>
      <c r="B43" s="119" t="s">
        <v>105</v>
      </c>
      <c r="C43" s="52" t="s">
        <v>79</v>
      </c>
      <c r="D43" s="5" t="s">
        <v>26</v>
      </c>
      <c r="E43" s="23">
        <v>1</v>
      </c>
      <c r="F43" s="23">
        <v>1</v>
      </c>
      <c r="G43" s="21">
        <f t="shared" ca="1" si="13"/>
        <v>60</v>
      </c>
      <c r="H43" s="24">
        <v>30</v>
      </c>
      <c r="I43" s="24">
        <f ca="1">SUMIF(OFFSET($M$4,0,0,1,$L$2*5),I$4,$M43)*IF($G$2="S",15,1)</f>
        <v>0</v>
      </c>
      <c r="J43" s="24">
        <v>30</v>
      </c>
      <c r="K43" s="24">
        <f t="shared" ca="1" si="16"/>
        <v>0</v>
      </c>
      <c r="L43" s="24">
        <f t="shared" ca="1" si="15"/>
        <v>0</v>
      </c>
      <c r="M43" s="25"/>
      <c r="N43" s="26"/>
      <c r="O43" s="26"/>
      <c r="P43" s="27"/>
      <c r="Q43" s="65"/>
      <c r="R43" s="31"/>
      <c r="S43" s="28"/>
      <c r="T43" s="28"/>
      <c r="U43" s="32"/>
      <c r="V43" s="65"/>
      <c r="W43" s="90"/>
      <c r="X43" s="28"/>
      <c r="Y43" s="28"/>
      <c r="Z43" s="32"/>
      <c r="AA43" s="65"/>
      <c r="AB43" s="70">
        <v>30</v>
      </c>
      <c r="AC43" s="28"/>
      <c r="AD43" s="26">
        <v>30</v>
      </c>
      <c r="AE43" s="32"/>
      <c r="AF43" s="65"/>
      <c r="AG43" s="31"/>
      <c r="AH43" s="28"/>
      <c r="AI43" s="28"/>
      <c r="AJ43" s="28"/>
      <c r="AK43" s="28"/>
      <c r="AL43" s="28"/>
      <c r="AM43" s="32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4"/>
        <v/>
      </c>
      <c r="AU43" s="16"/>
      <c r="AW43" s="30"/>
      <c r="AX43" s="30"/>
      <c r="AY43" s="30"/>
      <c r="AZ43" s="30"/>
      <c r="BA43" s="30"/>
      <c r="BB43" s="30"/>
      <c r="BC43" s="30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v>37</v>
      </c>
      <c r="B44" s="119" t="s">
        <v>63</v>
      </c>
      <c r="C44" s="52" t="s">
        <v>79</v>
      </c>
      <c r="D44" s="5" t="s">
        <v>26</v>
      </c>
      <c r="E44" s="23">
        <v>0</v>
      </c>
      <c r="F44" s="23">
        <f>COUNTIF(M44:AR44,"&gt;0")-E44</f>
        <v>1</v>
      </c>
      <c r="G44" s="21">
        <f t="shared" ca="1" si="13"/>
        <v>30</v>
      </c>
      <c r="H44" s="24">
        <f ca="1">SUMIF(OFFSET($M$4,0,0,1,$L$2*5),H$4,$M44)*IF($G$2="S",15,1)</f>
        <v>0</v>
      </c>
      <c r="I44" s="24"/>
      <c r="J44" s="24">
        <v>30</v>
      </c>
      <c r="K44" s="24">
        <f t="shared" ca="1" si="16"/>
        <v>0</v>
      </c>
      <c r="L44" s="24">
        <f t="shared" ca="1" si="15"/>
        <v>0</v>
      </c>
      <c r="M44" s="25"/>
      <c r="N44" s="26"/>
      <c r="O44" s="26"/>
      <c r="P44" s="27"/>
      <c r="Q44" s="51"/>
      <c r="R44" s="25"/>
      <c r="S44" s="26"/>
      <c r="T44" s="26"/>
      <c r="U44" s="27"/>
      <c r="V44" s="51"/>
      <c r="W44" s="25"/>
      <c r="X44" s="26"/>
      <c r="Y44" s="26"/>
      <c r="Z44" s="27"/>
      <c r="AA44" s="51"/>
      <c r="AB44" s="25"/>
      <c r="AC44" s="26"/>
      <c r="AD44" s="26">
        <v>30</v>
      </c>
      <c r="AE44" s="27"/>
      <c r="AF44" s="51"/>
      <c r="AG44" s="25"/>
      <c r="AH44" s="26"/>
      <c r="AI44" s="26"/>
      <c r="AJ44" s="26"/>
      <c r="AK44" s="26"/>
      <c r="AL44" s="26"/>
      <c r="AM44" s="27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4"/>
        <v/>
      </c>
      <c r="AU44" s="16"/>
      <c r="AW44" s="30"/>
      <c r="AX44" s="30"/>
      <c r="AY44" s="30"/>
      <c r="AZ44" s="30"/>
      <c r="BA44" s="30"/>
      <c r="BB44" s="30"/>
      <c r="BC44" s="30"/>
      <c r="BE44" s="16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v>38</v>
      </c>
      <c r="B45" s="119" t="s">
        <v>54</v>
      </c>
      <c r="C45" s="52" t="s">
        <v>79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3"/>
        <v>30</v>
      </c>
      <c r="H45" s="24">
        <v>15</v>
      </c>
      <c r="I45" s="24">
        <f ca="1">SUMIF(OFFSET($M$4,0,0,1,$L$2*5),I$4,$M45)*IF($G$2="S",15,1)</f>
        <v>0</v>
      </c>
      <c r="J45" s="24">
        <f ca="1">SUMIF(OFFSET($M$4,0,0,1,$L$2*5),J$4,$M45)*IF($G$2="S",15,1)</f>
        <v>0</v>
      </c>
      <c r="K45" s="24">
        <v>15</v>
      </c>
      <c r="L45" s="24">
        <f t="shared" ca="1" si="15"/>
        <v>0</v>
      </c>
      <c r="M45" s="25"/>
      <c r="N45" s="26"/>
      <c r="O45" s="26"/>
      <c r="P45" s="27"/>
      <c r="Q45" s="51"/>
      <c r="R45" s="31"/>
      <c r="S45" s="28"/>
      <c r="T45" s="28"/>
      <c r="U45" s="32"/>
      <c r="V45" s="65"/>
      <c r="W45" s="25"/>
      <c r="X45" s="26"/>
      <c r="Y45" s="26"/>
      <c r="Z45" s="27"/>
      <c r="AA45" s="51"/>
      <c r="AB45" s="90"/>
      <c r="AC45" s="26"/>
      <c r="AD45" s="28"/>
      <c r="AE45" s="32"/>
      <c r="AF45" s="65"/>
      <c r="AG45" s="31">
        <v>15</v>
      </c>
      <c r="AH45" s="28"/>
      <c r="AI45" s="28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4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v>39</v>
      </c>
      <c r="B46" s="120" t="s">
        <v>100</v>
      </c>
      <c r="C46" s="52" t="s">
        <v>79</v>
      </c>
      <c r="D46" s="72" t="s">
        <v>91</v>
      </c>
      <c r="E46" s="23">
        <v>0</v>
      </c>
      <c r="F46" s="23">
        <v>3</v>
      </c>
      <c r="G46" s="21">
        <v>45</v>
      </c>
      <c r="H46" s="24">
        <v>15</v>
      </c>
      <c r="I46" s="24">
        <v>15</v>
      </c>
      <c r="J46" s="24">
        <v>15</v>
      </c>
      <c r="K46" s="24"/>
      <c r="L46" s="24">
        <f ca="1">SUMIF(OFFSET($M$4,0,0,1,$L$2*5),L$4,$M46)*IF($G$2="S",15,1)</f>
        <v>0</v>
      </c>
      <c r="M46" s="25"/>
      <c r="N46" s="26"/>
      <c r="O46" s="26"/>
      <c r="P46" s="27"/>
      <c r="Q46" s="51"/>
      <c r="R46" s="25"/>
      <c r="S46" s="26"/>
      <c r="T46" s="26"/>
      <c r="U46" s="27"/>
      <c r="V46" s="51"/>
      <c r="W46" s="25"/>
      <c r="X46" s="26"/>
      <c r="Y46" s="26"/>
      <c r="Z46" s="27"/>
      <c r="AA46" s="51"/>
      <c r="AB46" s="25">
        <v>15</v>
      </c>
      <c r="AC46" s="25">
        <v>15</v>
      </c>
      <c r="AD46" s="25">
        <v>15</v>
      </c>
      <c r="AE46" s="27"/>
      <c r="AF46" s="51"/>
      <c r="AG46" s="25"/>
      <c r="AH46" s="26"/>
      <c r="AI46" s="26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0</v>
      </c>
      <c r="AT46" s="66" t="str">
        <f>TRIM(CONCATENATE(IF(AND(LEN(AW46)&gt;0,AW46&gt;0),TEXT(AW$4,"#0"),""),IF(AND(LEN(AX46)&gt;0,AX46&gt;0),CONCATENATE("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",TEXT(BA$4,"#0")),""),IF(AND(LEN(BB46)&gt;0,BB46&gt;0),CONCATENATE(" ",TEXT(BB$4,"#0")),""),IF(AND(LEN(BC46)&gt;0,BC46&gt;0),CONCATENATE(" ",TEXT(BC$4,"#0")),"")))</f>
        <v/>
      </c>
      <c r="AU46" s="16"/>
      <c r="AW46" s="30"/>
      <c r="AX46" s="30"/>
      <c r="AY46" s="30"/>
      <c r="AZ46" s="30"/>
      <c r="BA46" s="30"/>
      <c r="BB46" s="30"/>
      <c r="BC46" s="30"/>
      <c r="BL46" s="6"/>
      <c r="BM46" s="30"/>
      <c r="BN46" s="30"/>
      <c r="BO46" s="30"/>
      <c r="BP46" s="30"/>
      <c r="BQ46" s="30"/>
      <c r="BR46" s="30"/>
    </row>
    <row r="47" spans="1:71" ht="12.75" customHeight="1" x14ac:dyDescent="0.2">
      <c r="A47" s="77" t="s">
        <v>27</v>
      </c>
      <c r="B47" s="121" t="s">
        <v>29</v>
      </c>
      <c r="C47" s="75"/>
      <c r="D47" s="76"/>
      <c r="E47" s="88">
        <f t="shared" ref="E47:AM47" si="17">SUM(E48:E59)</f>
        <v>6</v>
      </c>
      <c r="F47" s="88">
        <f t="shared" si="17"/>
        <v>15</v>
      </c>
      <c r="G47" s="88">
        <f t="shared" ca="1" si="17"/>
        <v>690</v>
      </c>
      <c r="H47" s="88">
        <f t="shared" ca="1" si="17"/>
        <v>225</v>
      </c>
      <c r="I47" s="88">
        <f t="shared" ca="1" si="17"/>
        <v>0</v>
      </c>
      <c r="J47" s="88">
        <f t="shared" ca="1" si="17"/>
        <v>240</v>
      </c>
      <c r="K47" s="88">
        <f t="shared" ca="1" si="17"/>
        <v>75</v>
      </c>
      <c r="L47" s="88">
        <f t="shared" ca="1" si="17"/>
        <v>150</v>
      </c>
      <c r="M47" s="88">
        <f t="shared" si="17"/>
        <v>0</v>
      </c>
      <c r="N47" s="88">
        <f t="shared" si="17"/>
        <v>0</v>
      </c>
      <c r="O47" s="88">
        <f t="shared" si="17"/>
        <v>0</v>
      </c>
      <c r="P47" s="88">
        <f t="shared" si="17"/>
        <v>0</v>
      </c>
      <c r="Q47" s="88">
        <f t="shared" si="17"/>
        <v>0</v>
      </c>
      <c r="R47" s="88">
        <f t="shared" si="17"/>
        <v>0</v>
      </c>
      <c r="S47" s="88">
        <f t="shared" si="17"/>
        <v>0</v>
      </c>
      <c r="T47" s="88">
        <f t="shared" si="17"/>
        <v>0</v>
      </c>
      <c r="U47" s="88">
        <f t="shared" si="17"/>
        <v>0</v>
      </c>
      <c r="V47" s="88">
        <f t="shared" si="17"/>
        <v>0</v>
      </c>
      <c r="W47" s="88">
        <f t="shared" si="17"/>
        <v>0</v>
      </c>
      <c r="X47" s="88">
        <f t="shared" si="17"/>
        <v>0</v>
      </c>
      <c r="Y47" s="88">
        <f t="shared" si="17"/>
        <v>0</v>
      </c>
      <c r="Z47" s="88">
        <f t="shared" si="17"/>
        <v>0</v>
      </c>
      <c r="AA47" s="88">
        <f t="shared" si="17"/>
        <v>0</v>
      </c>
      <c r="AB47" s="88">
        <f t="shared" si="17"/>
        <v>15</v>
      </c>
      <c r="AC47" s="88">
        <f t="shared" si="17"/>
        <v>0</v>
      </c>
      <c r="AD47" s="88">
        <f t="shared" si="17"/>
        <v>30</v>
      </c>
      <c r="AE47" s="88">
        <f t="shared" si="17"/>
        <v>0</v>
      </c>
      <c r="AF47" s="88">
        <f t="shared" si="17"/>
        <v>0</v>
      </c>
      <c r="AG47" s="88">
        <f t="shared" si="17"/>
        <v>150</v>
      </c>
      <c r="AH47" s="88">
        <f t="shared" si="17"/>
        <v>0</v>
      </c>
      <c r="AI47" s="88">
        <f t="shared" si="17"/>
        <v>150</v>
      </c>
      <c r="AJ47" s="88">
        <f t="shared" si="17"/>
        <v>0</v>
      </c>
      <c r="AK47" s="88">
        <f t="shared" si="17"/>
        <v>60</v>
      </c>
      <c r="AL47" s="88">
        <f t="shared" si="17"/>
        <v>30</v>
      </c>
      <c r="AM47" s="88">
        <f t="shared" si="17"/>
        <v>150</v>
      </c>
      <c r="AN47" s="136"/>
      <c r="AO47" s="59"/>
      <c r="AP47" s="59"/>
      <c r="AQ47" s="59"/>
      <c r="AR47" s="59"/>
      <c r="AS47" s="46"/>
      <c r="AT47" s="2" t="str">
        <f t="shared" si="14"/>
        <v/>
      </c>
      <c r="AU47" s="16"/>
      <c r="AV47" s="105"/>
      <c r="AW47" s="41"/>
      <c r="AX47" s="41"/>
      <c r="AY47" s="41"/>
      <c r="AZ47" s="41"/>
      <c r="BA47" s="41"/>
      <c r="BB47" s="41"/>
      <c r="BC47" s="41"/>
      <c r="BS47" s="30"/>
    </row>
    <row r="48" spans="1:71" ht="12.75" customHeight="1" x14ac:dyDescent="0.2">
      <c r="A48" s="21">
        <v>40</v>
      </c>
      <c r="B48" s="125" t="s">
        <v>132</v>
      </c>
      <c r="C48" s="52" t="s">
        <v>79</v>
      </c>
      <c r="D48" s="72" t="s">
        <v>90</v>
      </c>
      <c r="E48" s="23"/>
      <c r="F48" s="23">
        <v>2</v>
      </c>
      <c r="G48" s="21">
        <f ca="1">SUM(H48:L48)</f>
        <v>45</v>
      </c>
      <c r="H48" s="24">
        <v>15</v>
      </c>
      <c r="I48" s="24">
        <f ca="1">SUMIF(OFFSET($M$4,0,0,1,$L$2*5),I$4,$M48)*IF($G$2="S",15,1)</f>
        <v>0</v>
      </c>
      <c r="J48" s="24">
        <v>30</v>
      </c>
      <c r="K48" s="24">
        <f ca="1">SUMIF(OFFSET($M$4,0,0,1,$L$2*5),K$4,$M48)*IF($G$2="S",15,1)</f>
        <v>0</v>
      </c>
      <c r="L48" s="24">
        <f ca="1">SUMIF(OFFSET($M$4,0,0,1,$L$2*5),L$4,$M48)*IF($G$2="S",15,1)</f>
        <v>0</v>
      </c>
      <c r="M48" s="25"/>
      <c r="N48" s="26"/>
      <c r="O48" s="26"/>
      <c r="P48" s="27"/>
      <c r="Q48" s="51"/>
      <c r="R48" s="25"/>
      <c r="S48" s="26"/>
      <c r="T48" s="26"/>
      <c r="U48" s="27"/>
      <c r="V48" s="51"/>
      <c r="W48" s="25"/>
      <c r="X48" s="26"/>
      <c r="Y48" s="26"/>
      <c r="Z48" s="27"/>
      <c r="AA48" s="51"/>
      <c r="AB48" s="25">
        <v>15</v>
      </c>
      <c r="AC48" s="26"/>
      <c r="AD48" s="26">
        <v>30</v>
      </c>
      <c r="AE48" s="27"/>
      <c r="AF48" s="51"/>
      <c r="AG48" s="91"/>
      <c r="AH48" s="26"/>
      <c r="AI48" s="26"/>
      <c r="AJ48" s="26"/>
      <c r="AK48" s="26"/>
      <c r="AL48" s="26"/>
      <c r="AM48" s="27"/>
      <c r="AN48" s="136"/>
      <c r="AO48" s="46" t="s">
        <v>62</v>
      </c>
      <c r="AP48" s="59"/>
      <c r="AQ48" s="59"/>
      <c r="AR48" s="59"/>
      <c r="AS48" s="46">
        <f>IF(OR(D48="o",D48="p",D48="k",D48="w",D48="s",D48=$AS$3,ISBLANK(D48)),1,0)</f>
        <v>0</v>
      </c>
      <c r="AT48" s="66" t="str">
        <f t="shared" si="14"/>
        <v/>
      </c>
      <c r="AU48" s="16"/>
      <c r="AW48" s="30"/>
      <c r="AX48" s="30"/>
      <c r="AY48" s="30"/>
      <c r="AZ48" s="30"/>
      <c r="BA48" s="30"/>
      <c r="BB48" s="30"/>
      <c r="BC48" s="30"/>
      <c r="BL48" s="6"/>
      <c r="BM48" s="30"/>
      <c r="BN48" s="30"/>
      <c r="BO48" s="30"/>
      <c r="BP48" s="30"/>
      <c r="BQ48" s="30"/>
      <c r="BR48" s="30"/>
      <c r="BS48" s="30"/>
    </row>
    <row r="49" spans="1:71" ht="12.75" customHeight="1" collapsed="1" x14ac:dyDescent="0.2">
      <c r="A49" s="21">
        <v>41</v>
      </c>
      <c r="B49" s="120" t="s">
        <v>123</v>
      </c>
      <c r="C49" s="52" t="s">
        <v>79</v>
      </c>
      <c r="D49" s="72" t="s">
        <v>90</v>
      </c>
      <c r="E49" s="23">
        <v>1</v>
      </c>
      <c r="F49" s="23">
        <f>COUNTIF(M49:AR49,"&gt;0")-E49</f>
        <v>1</v>
      </c>
      <c r="G49" s="21">
        <f ca="1">SUM(H49:L49)</f>
        <v>60</v>
      </c>
      <c r="H49" s="24">
        <v>30</v>
      </c>
      <c r="I49" s="24"/>
      <c r="J49" s="24">
        <v>30</v>
      </c>
      <c r="K49" s="24">
        <f ca="1">SUMIF(OFFSET($M$4,0,0,1,$L$2*5),K$4,$M49)*IF($G$2="S",15,1)</f>
        <v>0</v>
      </c>
      <c r="L49" s="24">
        <f t="shared" ref="L49:L55" ca="1" si="18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164"/>
      <c r="AC49" s="165"/>
      <c r="AD49" s="165"/>
      <c r="AE49" s="27"/>
      <c r="AF49" s="51"/>
      <c r="AG49" s="166">
        <v>30</v>
      </c>
      <c r="AH49" s="26"/>
      <c r="AI49" s="26">
        <v>30</v>
      </c>
      <c r="AK49" s="26"/>
      <c r="AL49" s="26"/>
      <c r="AM49" s="27"/>
      <c r="AN49" s="136"/>
      <c r="AO49" s="59"/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4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x14ac:dyDescent="0.2">
      <c r="A50" s="21">
        <v>42</v>
      </c>
      <c r="B50" s="126" t="s">
        <v>119</v>
      </c>
      <c r="C50" s="52" t="s">
        <v>79</v>
      </c>
      <c r="D50" s="72" t="s">
        <v>90</v>
      </c>
      <c r="E50" s="74">
        <v>1</v>
      </c>
      <c r="F50" s="23">
        <v>1</v>
      </c>
      <c r="G50" s="21">
        <f t="shared" ref="G50:G58" ca="1" si="19">SUM(H50:L50)</f>
        <v>60</v>
      </c>
      <c r="H50" s="24">
        <v>30</v>
      </c>
      <c r="I50" s="24">
        <f t="shared" ref="I50:I55" ca="1" si="20">SUMIF(OFFSET($M$4,0,0,1,$L$2*5),I$4,$M50)*IF($G$2="S",15,1)</f>
        <v>0</v>
      </c>
      <c r="J50" s="24">
        <v>30</v>
      </c>
      <c r="K50" s="24">
        <f ca="1">SUMIF(OFFSET($M$4,0,0,1,$L$2*5),K$4,$M50)*IF($G$2="S",15,1)</f>
        <v>0</v>
      </c>
      <c r="L50" s="24">
        <f t="shared" ca="1" si="18"/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25"/>
      <c r="AC50" s="26"/>
      <c r="AD50" s="26"/>
      <c r="AE50" s="65"/>
      <c r="AF50" s="51"/>
      <c r="AG50" s="166">
        <v>30</v>
      </c>
      <c r="AH50" s="26"/>
      <c r="AI50" s="26">
        <v>30</v>
      </c>
      <c r="AJ50" s="26"/>
      <c r="AK50" s="26"/>
      <c r="AL50" s="26"/>
      <c r="AM50" s="27"/>
      <c r="AN50" s="136"/>
      <c r="AO50" s="46" t="s">
        <v>43</v>
      </c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4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v>43</v>
      </c>
      <c r="B51" s="126" t="s">
        <v>120</v>
      </c>
      <c r="C51" s="52" t="s">
        <v>79</v>
      </c>
      <c r="D51" s="72" t="s">
        <v>90</v>
      </c>
      <c r="E51" s="21">
        <v>1</v>
      </c>
      <c r="F51" s="23">
        <v>1</v>
      </c>
      <c r="G51" s="21">
        <f t="shared" ca="1" si="19"/>
        <v>60</v>
      </c>
      <c r="H51" s="24">
        <v>30</v>
      </c>
      <c r="I51" s="24">
        <f t="shared" ca="1" si="20"/>
        <v>0</v>
      </c>
      <c r="J51" s="24">
        <v>30</v>
      </c>
      <c r="K51" s="24">
        <f ca="1">SUMIF(OFFSET($M$4,0,0,1,$L$2*5),K$4,$M51)*IF($G$2="S",15,1)</f>
        <v>0</v>
      </c>
      <c r="L51" s="24">
        <f t="shared" ca="1" si="18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6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4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v>44</v>
      </c>
      <c r="B52" s="125" t="s">
        <v>130</v>
      </c>
      <c r="C52" s="52" t="s">
        <v>79</v>
      </c>
      <c r="D52" s="72" t="s">
        <v>90</v>
      </c>
      <c r="E52" s="21"/>
      <c r="F52" s="23">
        <f>COUNTIF(M52:AR52,"&gt;0")-E52</f>
        <v>1</v>
      </c>
      <c r="G52" s="21">
        <f t="shared" ca="1" si="19"/>
        <v>30</v>
      </c>
      <c r="H52" s="24">
        <v>15</v>
      </c>
      <c r="I52" s="24">
        <f t="shared" ca="1" si="20"/>
        <v>0</v>
      </c>
      <c r="J52" s="24"/>
      <c r="K52" s="24">
        <v>15</v>
      </c>
      <c r="L52" s="24">
        <f t="shared" ca="1" si="18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27"/>
      <c r="AF52" s="51"/>
      <c r="AG52" s="91">
        <v>15</v>
      </c>
      <c r="AH52" s="26"/>
      <c r="AI52" s="26"/>
      <c r="AJ52" s="26"/>
      <c r="AK52" s="26"/>
      <c r="AL52" s="26"/>
      <c r="AM52" s="27"/>
      <c r="AN52" s="136"/>
      <c r="AO52" s="46" t="s">
        <v>62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4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v>45</v>
      </c>
      <c r="B53" s="126" t="s">
        <v>122</v>
      </c>
      <c r="C53" s="52" t="s">
        <v>79</v>
      </c>
      <c r="D53" s="72" t="s">
        <v>90</v>
      </c>
      <c r="E53" s="21">
        <v>1</v>
      </c>
      <c r="F53" s="23">
        <v>1</v>
      </c>
      <c r="G53" s="21">
        <f t="shared" ca="1" si="19"/>
        <v>45</v>
      </c>
      <c r="H53" s="24">
        <v>15</v>
      </c>
      <c r="I53" s="24">
        <f t="shared" ca="1" si="20"/>
        <v>0</v>
      </c>
      <c r="J53" s="24">
        <v>30</v>
      </c>
      <c r="K53" s="24">
        <f ca="1">SUMIF(OFFSET($M$4,0,0,1,$L$2*5),K$4,$M53)*IF($G$2="S",15,1)</f>
        <v>0</v>
      </c>
      <c r="L53" s="24">
        <f t="shared" ca="1" si="18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65"/>
      <c r="AF53" s="51"/>
      <c r="AG53" s="166">
        <v>15</v>
      </c>
      <c r="AH53" s="26"/>
      <c r="AI53" s="26">
        <v>30</v>
      </c>
      <c r="AJ53" s="26"/>
      <c r="AK53" s="26"/>
      <c r="AL53" s="26"/>
      <c r="AM53" s="27"/>
      <c r="AN53" s="136"/>
      <c r="AO53" s="46" t="s">
        <v>43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4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v>46</v>
      </c>
      <c r="B54" s="125" t="s">
        <v>121</v>
      </c>
      <c r="C54" s="52" t="s">
        <v>79</v>
      </c>
      <c r="D54" s="72" t="s">
        <v>90</v>
      </c>
      <c r="E54" s="23"/>
      <c r="F54" s="23">
        <v>2</v>
      </c>
      <c r="G54" s="21">
        <f t="shared" ca="1" si="19"/>
        <v>30</v>
      </c>
      <c r="H54" s="24">
        <v>15</v>
      </c>
      <c r="I54" s="24">
        <f t="shared" ca="1" si="20"/>
        <v>0</v>
      </c>
      <c r="J54" s="24">
        <v>15</v>
      </c>
      <c r="K54" s="24"/>
      <c r="L54" s="24">
        <f t="shared" ca="1" si="18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27"/>
      <c r="AF54" s="51"/>
      <c r="AG54" s="91">
        <v>15</v>
      </c>
      <c r="AH54" s="26"/>
      <c r="AI54" s="26">
        <v>15</v>
      </c>
      <c r="AJ54" s="26"/>
      <c r="AK54" s="26"/>
      <c r="AL54" s="26"/>
      <c r="AM54" s="27"/>
      <c r="AN54" s="136"/>
      <c r="AO54" s="46" t="s">
        <v>62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4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v>47</v>
      </c>
      <c r="B55" s="125" t="s">
        <v>129</v>
      </c>
      <c r="C55" s="52" t="s">
        <v>79</v>
      </c>
      <c r="D55" s="72" t="s">
        <v>90</v>
      </c>
      <c r="E55" s="23"/>
      <c r="F55" s="23">
        <v>2</v>
      </c>
      <c r="G55" s="21">
        <f t="shared" ca="1" si="19"/>
        <v>30</v>
      </c>
      <c r="H55" s="24">
        <v>15</v>
      </c>
      <c r="I55" s="24">
        <f t="shared" ca="1" si="20"/>
        <v>0</v>
      </c>
      <c r="J55" s="24">
        <v>15</v>
      </c>
      <c r="K55" s="24"/>
      <c r="L55" s="24">
        <f t="shared" ca="1" si="18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62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4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x14ac:dyDescent="0.2">
      <c r="A56" s="21">
        <v>47</v>
      </c>
      <c r="B56" s="119" t="s">
        <v>127</v>
      </c>
      <c r="C56" s="52" t="s">
        <v>79</v>
      </c>
      <c r="D56" s="72" t="s">
        <v>90</v>
      </c>
      <c r="E56" s="23">
        <v>1</v>
      </c>
      <c r="F56" s="23">
        <v>1</v>
      </c>
      <c r="G56" s="21">
        <f t="shared" si="19"/>
        <v>60</v>
      </c>
      <c r="H56" s="24">
        <v>30</v>
      </c>
      <c r="I56" s="24"/>
      <c r="J56" s="24">
        <v>30</v>
      </c>
      <c r="K56" s="24"/>
      <c r="L56" s="24"/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167"/>
      <c r="AH56" s="26"/>
      <c r="AI56" s="26"/>
      <c r="AJ56" s="26"/>
      <c r="AK56" s="26">
        <v>30</v>
      </c>
      <c r="AL56" s="26"/>
      <c r="AM56" s="27"/>
      <c r="AN56" s="136"/>
      <c r="AO56" s="59"/>
      <c r="AP56" s="59"/>
      <c r="AQ56" s="59"/>
      <c r="AR56" s="59"/>
      <c r="AS56" s="46">
        <f>IF(OR(D56="o",D56="p",D56="k",D56="w",D56="s",D56=$AS$3,ISBLANK(D56)),1,0)</f>
        <v>0</v>
      </c>
      <c r="AT56" s="66"/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108"/>
    </row>
    <row r="57" spans="1:71" x14ac:dyDescent="0.2">
      <c r="A57" s="21">
        <v>49</v>
      </c>
      <c r="B57" s="119" t="s">
        <v>124</v>
      </c>
      <c r="C57" s="52" t="s">
        <v>79</v>
      </c>
      <c r="D57" s="72" t="s">
        <v>90</v>
      </c>
      <c r="E57" s="23">
        <v>1</v>
      </c>
      <c r="F57" s="23">
        <v>1</v>
      </c>
      <c r="G57" s="21">
        <f t="shared" si="19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7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v>50</v>
      </c>
      <c r="B58" s="119" t="s">
        <v>19</v>
      </c>
      <c r="C58" s="52" t="s">
        <v>79</v>
      </c>
      <c r="D58" s="72" t="s">
        <v>90</v>
      </c>
      <c r="E58" s="23">
        <v>0</v>
      </c>
      <c r="F58" s="23">
        <f>COUNTIF(M58:AR58,"&gt;0")-E58</f>
        <v>1</v>
      </c>
      <c r="G58" s="21">
        <f t="shared" ca="1" si="19"/>
        <v>60</v>
      </c>
      <c r="H58" s="24">
        <f t="shared" ref="H58:J58" ca="1" si="21">SUMIF(OFFSET($M$4,0,0,1,$L$2*5),H$4,$M58)*IF($G$2="S",15,1)</f>
        <v>0</v>
      </c>
      <c r="I58" s="24">
        <f t="shared" ca="1" si="21"/>
        <v>0</v>
      </c>
      <c r="J58" s="24">
        <f t="shared" ca="1" si="21"/>
        <v>0</v>
      </c>
      <c r="K58" s="24">
        <v>60</v>
      </c>
      <c r="L58" s="24">
        <f ca="1">SUMIF(OFFSET($M$4,0,0,1,$L$2*5),L$4,$M58)*IF($G$2="S",15,1)</f>
        <v>0</v>
      </c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25"/>
      <c r="AH58" s="26"/>
      <c r="AI58" s="26"/>
      <c r="AJ58" s="26"/>
      <c r="AK58" s="26"/>
      <c r="AL58" s="26">
        <v>30</v>
      </c>
      <c r="AM58" s="170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 t="str">
        <f>TRIM(CONCATENATE(IF(AND(LEN(AW58)&gt;0,AW58&gt;0),TEXT(AW$4,"#0"),""),IF(AND(LEN(AX58)&gt;0,AX58&gt;0),CONCATENATE("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",TEXT(BA$4,"#0")),""),IF(AND(LEN(BB58)&gt;0,BB58&gt;0),CONCATENATE(" ",TEXT(BB$4,"#0")),""),IF(AND(LEN(BC58)&gt;0,BC58&gt;0),CONCATENATE(" ",TEXT(BC$4,"#0")),"")))</f>
        <v/>
      </c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</row>
    <row r="59" spans="1:71" ht="13.5" thickBot="1" x14ac:dyDescent="0.25">
      <c r="A59" s="21">
        <v>51</v>
      </c>
      <c r="B59" s="127" t="s">
        <v>20</v>
      </c>
      <c r="C59" s="110" t="s">
        <v>79</v>
      </c>
      <c r="D59" s="72" t="s">
        <v>90</v>
      </c>
      <c r="E59" s="111"/>
      <c r="F59" s="111">
        <v>1</v>
      </c>
      <c r="G59" s="74">
        <v>150</v>
      </c>
      <c r="H59" s="112">
        <f t="shared" ref="H59:J59" ca="1" si="22">SUMIF(OFFSET($M$4,0,0,1,$L$2*5),H$4,$M59)*IF($G$2="S",15,1)</f>
        <v>0</v>
      </c>
      <c r="I59" s="112">
        <f t="shared" ca="1" si="22"/>
        <v>0</v>
      </c>
      <c r="J59" s="112">
        <f t="shared" ca="1" si="22"/>
        <v>0</v>
      </c>
      <c r="K59" s="112">
        <f ca="1">SUMIF(OFFSET($M$4,0,0,1,$L$2*5),K$4,$M59)*IF($G$2="S",15,1)</f>
        <v>0</v>
      </c>
      <c r="L59" s="112">
        <v>150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169"/>
      <c r="AM59" s="168">
        <v>150</v>
      </c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9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D59" s="7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17"/>
      <c r="B60" s="158" t="s">
        <v>21</v>
      </c>
      <c r="C60" s="3"/>
      <c r="D60" s="3"/>
      <c r="E60" s="33">
        <f t="shared" ref="E60:AM60" si="23">E5+E16+E30+E47</f>
        <v>18</v>
      </c>
      <c r="F60" s="33">
        <f t="shared" si="23"/>
        <v>72</v>
      </c>
      <c r="G60" s="33">
        <f t="shared" ca="1" si="23"/>
        <v>2160</v>
      </c>
      <c r="H60" s="33">
        <f t="shared" ca="1" si="23"/>
        <v>810</v>
      </c>
      <c r="I60" s="33">
        <f t="shared" ca="1" si="23"/>
        <v>60</v>
      </c>
      <c r="J60" s="33">
        <f t="shared" ca="1" si="23"/>
        <v>780</v>
      </c>
      <c r="K60" s="33">
        <f t="shared" ca="1" si="23"/>
        <v>360</v>
      </c>
      <c r="L60" s="33">
        <f t="shared" ca="1" si="23"/>
        <v>150</v>
      </c>
      <c r="M60" s="33">
        <f t="shared" si="23"/>
        <v>195</v>
      </c>
      <c r="N60" s="33">
        <f t="shared" si="23"/>
        <v>30</v>
      </c>
      <c r="O60" s="33">
        <f t="shared" si="23"/>
        <v>30</v>
      </c>
      <c r="P60" s="33">
        <f t="shared" si="23"/>
        <v>120</v>
      </c>
      <c r="Q60" s="33">
        <f t="shared" si="23"/>
        <v>0</v>
      </c>
      <c r="R60" s="33">
        <f t="shared" si="23"/>
        <v>135</v>
      </c>
      <c r="S60" s="33">
        <f t="shared" si="23"/>
        <v>15</v>
      </c>
      <c r="T60" s="33">
        <f t="shared" si="23"/>
        <v>120</v>
      </c>
      <c r="U60" s="33">
        <f t="shared" si="23"/>
        <v>75</v>
      </c>
      <c r="V60" s="33">
        <f t="shared" si="23"/>
        <v>0</v>
      </c>
      <c r="W60" s="33">
        <f t="shared" si="23"/>
        <v>165</v>
      </c>
      <c r="X60" s="33">
        <f t="shared" si="23"/>
        <v>0</v>
      </c>
      <c r="Y60" s="33">
        <f t="shared" si="23"/>
        <v>180</v>
      </c>
      <c r="Z60" s="33">
        <f t="shared" si="23"/>
        <v>75</v>
      </c>
      <c r="AA60" s="33">
        <f t="shared" si="23"/>
        <v>0</v>
      </c>
      <c r="AB60" s="33">
        <f t="shared" si="23"/>
        <v>90</v>
      </c>
      <c r="AC60" s="33">
        <f t="shared" si="23"/>
        <v>15</v>
      </c>
      <c r="AD60" s="33">
        <f t="shared" si="23"/>
        <v>225</v>
      </c>
      <c r="AE60" s="33">
        <f t="shared" si="23"/>
        <v>0</v>
      </c>
      <c r="AF60" s="33">
        <f t="shared" si="23"/>
        <v>0</v>
      </c>
      <c r="AG60" s="33">
        <f t="shared" si="23"/>
        <v>165</v>
      </c>
      <c r="AH60" s="33">
        <f t="shared" si="23"/>
        <v>0</v>
      </c>
      <c r="AI60" s="33">
        <f t="shared" si="23"/>
        <v>165</v>
      </c>
      <c r="AJ60" s="33">
        <f t="shared" si="23"/>
        <v>0</v>
      </c>
      <c r="AK60" s="33">
        <f t="shared" si="23"/>
        <v>60</v>
      </c>
      <c r="AL60" s="33">
        <f t="shared" si="23"/>
        <v>30</v>
      </c>
      <c r="AM60" s="33">
        <f t="shared" si="23"/>
        <v>150</v>
      </c>
      <c r="AN60" s="136"/>
      <c r="AO60" s="59"/>
      <c r="AP60" s="59"/>
      <c r="AQ60" s="59"/>
      <c r="AR60" s="59"/>
      <c r="AS60" s="46"/>
      <c r="AU60" s="82" t="s">
        <v>21</v>
      </c>
      <c r="AV60" s="102"/>
      <c r="AW60" s="1"/>
      <c r="AX60" s="8"/>
      <c r="AY60" s="8"/>
      <c r="AZ60" s="8"/>
      <c r="BA60" s="8"/>
      <c r="BB60" s="8"/>
      <c r="BC60" s="30"/>
      <c r="BD60" s="8"/>
      <c r="BM60" s="108"/>
      <c r="BN60" s="108"/>
      <c r="BO60" s="108"/>
      <c r="BP60" s="108"/>
      <c r="BQ60" s="108"/>
      <c r="BR60" s="108"/>
    </row>
    <row r="61" spans="1:71" ht="13.5" thickBot="1" x14ac:dyDescent="0.25">
      <c r="B61" s="124" t="s">
        <v>86</v>
      </c>
      <c r="C61" s="43"/>
      <c r="D61" s="43"/>
      <c r="E61" s="40"/>
      <c r="F61" s="40"/>
      <c r="G61" s="1"/>
      <c r="H61" s="230" t="s">
        <v>110</v>
      </c>
      <c r="I61" s="231"/>
      <c r="J61" s="231"/>
      <c r="K61" s="231"/>
      <c r="L61" s="232"/>
      <c r="M61" s="213">
        <f>M60+N60+O60+P60</f>
        <v>375</v>
      </c>
      <c r="N61" s="214"/>
      <c r="O61" s="214"/>
      <c r="P61" s="214"/>
      <c r="Q61" s="215"/>
      <c r="R61" s="213">
        <f>R60+S60+T60+U60</f>
        <v>345</v>
      </c>
      <c r="S61" s="214"/>
      <c r="T61" s="214"/>
      <c r="U61" s="214"/>
      <c r="V61" s="215"/>
      <c r="W61" s="213">
        <f>W60+X60+Y60+Z60</f>
        <v>420</v>
      </c>
      <c r="X61" s="214"/>
      <c r="Y61" s="214"/>
      <c r="Z61" s="214"/>
      <c r="AA61" s="215"/>
      <c r="AB61" s="213">
        <f>AB60+AC60+AD60+AE60</f>
        <v>330</v>
      </c>
      <c r="AC61" s="214"/>
      <c r="AD61" s="214"/>
      <c r="AE61" s="214"/>
      <c r="AF61" s="215"/>
      <c r="AG61" s="213" t="e">
        <f>AG60+AH60+AI60+#REF!</f>
        <v>#REF!</v>
      </c>
      <c r="AH61" s="214"/>
      <c r="AI61" s="214"/>
      <c r="AJ61" s="214"/>
      <c r="AK61" s="214"/>
      <c r="AL61" s="214"/>
      <c r="AM61" s="215"/>
      <c r="AN61" s="136"/>
      <c r="AO61" s="59"/>
      <c r="AP61" s="59"/>
      <c r="AQ61" s="59"/>
      <c r="AR61" s="59"/>
      <c r="AS61" s="46"/>
      <c r="AU61" s="83" t="s">
        <v>39</v>
      </c>
      <c r="BC61" s="30"/>
      <c r="BD61" s="7"/>
    </row>
    <row r="62" spans="1:71" ht="13.5" thickBot="1" x14ac:dyDescent="0.25">
      <c r="B62" s="122" t="s">
        <v>87</v>
      </c>
      <c r="C62" s="43" t="s">
        <v>40</v>
      </c>
      <c r="D62" s="44">
        <f>D86</f>
        <v>0</v>
      </c>
      <c r="E62" s="219">
        <f>D82</f>
        <v>0</v>
      </c>
      <c r="F62" s="219"/>
      <c r="G62" s="39"/>
      <c r="H62" s="226" t="s">
        <v>22</v>
      </c>
      <c r="I62" s="227"/>
      <c r="J62" s="17" t="s">
        <v>23</v>
      </c>
      <c r="K62" s="10"/>
      <c r="L62" s="11"/>
      <c r="M62" s="216">
        <v>3</v>
      </c>
      <c r="N62" s="217"/>
      <c r="O62" s="217"/>
      <c r="P62" s="217"/>
      <c r="Q62" s="218"/>
      <c r="R62" s="216">
        <v>2</v>
      </c>
      <c r="S62" s="217"/>
      <c r="T62" s="217"/>
      <c r="U62" s="217"/>
      <c r="V62" s="218"/>
      <c r="W62" s="216">
        <v>3</v>
      </c>
      <c r="X62" s="217"/>
      <c r="Y62" s="217"/>
      <c r="Z62" s="217"/>
      <c r="AA62" s="218"/>
      <c r="AB62" s="216">
        <v>4</v>
      </c>
      <c r="AC62" s="217"/>
      <c r="AD62" s="217"/>
      <c r="AE62" s="217"/>
      <c r="AF62" s="218"/>
      <c r="AG62" s="216">
        <v>4</v>
      </c>
      <c r="AH62" s="217"/>
      <c r="AI62" s="217"/>
      <c r="AJ62" s="217"/>
      <c r="AK62" s="217"/>
      <c r="AL62" s="217"/>
      <c r="AM62" s="218"/>
      <c r="AN62" s="136"/>
      <c r="AO62" s="59"/>
      <c r="AP62" s="59"/>
      <c r="AQ62" s="59"/>
      <c r="AR62" s="59"/>
      <c r="AS62" s="46"/>
      <c r="AU62" s="19" t="s">
        <v>21</v>
      </c>
      <c r="AV62" s="102"/>
      <c r="BC62" s="30"/>
    </row>
    <row r="63" spans="1:71" ht="13.5" thickBot="1" x14ac:dyDescent="0.25">
      <c r="B63" s="122" t="s">
        <v>88</v>
      </c>
      <c r="C63" s="43" t="s">
        <v>41</v>
      </c>
      <c r="D63" s="44">
        <f>D87</f>
        <v>0</v>
      </c>
      <c r="E63" s="219">
        <f>D83</f>
        <v>0</v>
      </c>
      <c r="F63" s="219"/>
      <c r="G63" s="39"/>
      <c r="H63" s="228"/>
      <c r="I63" s="229"/>
      <c r="J63" s="35" t="s">
        <v>24</v>
      </c>
      <c r="K63" s="34"/>
      <c r="L63" s="36"/>
      <c r="M63" s="213">
        <v>14</v>
      </c>
      <c r="N63" s="214"/>
      <c r="O63" s="214"/>
      <c r="P63" s="214"/>
      <c r="Q63" s="215"/>
      <c r="R63" s="213">
        <v>17</v>
      </c>
      <c r="S63" s="214"/>
      <c r="T63" s="214"/>
      <c r="U63" s="214"/>
      <c r="V63" s="215"/>
      <c r="W63" s="213">
        <v>16</v>
      </c>
      <c r="X63" s="214"/>
      <c r="Y63" s="214"/>
      <c r="Z63" s="214"/>
      <c r="AA63" s="215"/>
      <c r="AB63" s="213">
        <v>9</v>
      </c>
      <c r="AC63" s="214"/>
      <c r="AD63" s="214"/>
      <c r="AE63" s="214"/>
      <c r="AF63" s="215"/>
      <c r="AG63" s="213">
        <v>14</v>
      </c>
      <c r="AH63" s="214"/>
      <c r="AI63" s="214"/>
      <c r="AJ63" s="214"/>
      <c r="AK63" s="214"/>
      <c r="AL63" s="214"/>
      <c r="AM63" s="215"/>
      <c r="AN63" s="136"/>
      <c r="AO63" s="59"/>
      <c r="AP63" s="59"/>
      <c r="AQ63" s="59"/>
      <c r="AR63" s="59"/>
      <c r="AS63" s="46"/>
      <c r="AU63" s="83" t="s">
        <v>38</v>
      </c>
      <c r="AW63" s="9"/>
      <c r="AX63" s="9"/>
      <c r="AY63" s="9"/>
      <c r="AZ63" s="9"/>
      <c r="BA63" s="9"/>
      <c r="BB63" s="9"/>
      <c r="BC63" s="30"/>
    </row>
    <row r="64" spans="1:71" x14ac:dyDescent="0.2">
      <c r="B64" s="122" t="s">
        <v>89</v>
      </c>
      <c r="C64" s="45"/>
      <c r="D64" s="45"/>
      <c r="E64" s="46"/>
      <c r="F64" s="46"/>
      <c r="G64" s="1"/>
      <c r="H64" s="37"/>
      <c r="I64" s="37"/>
      <c r="J64" s="16"/>
      <c r="K64" s="1"/>
      <c r="L64" s="38"/>
      <c r="M64" s="38"/>
      <c r="N64" s="1"/>
      <c r="O64" s="1"/>
      <c r="P64" s="1"/>
      <c r="Q64" s="38"/>
      <c r="R64" s="1"/>
      <c r="S64" s="1"/>
      <c r="T64" s="1"/>
      <c r="U64" s="1"/>
      <c r="V64" s="38"/>
      <c r="W64" s="1"/>
      <c r="X64" s="1"/>
      <c r="Y64" s="1"/>
      <c r="Z64" s="1"/>
      <c r="AA64" s="38"/>
      <c r="AB64" s="1"/>
      <c r="AC64" s="1"/>
      <c r="AD64" s="1"/>
      <c r="AE64" s="1"/>
      <c r="AF64" s="38"/>
      <c r="AG64" s="1"/>
      <c r="AH64" s="1"/>
      <c r="AI64" s="1"/>
      <c r="AJ64" s="1"/>
      <c r="AK64" s="1"/>
      <c r="AL64" s="1"/>
      <c r="AM64" s="38"/>
      <c r="AN64" s="136"/>
    </row>
    <row r="65" spans="1:71" s="22" customFormat="1" x14ac:dyDescent="0.2">
      <c r="A65" s="1"/>
      <c r="C65" s="2"/>
      <c r="D65" s="2"/>
      <c r="E65" s="2"/>
      <c r="F65" s="2"/>
      <c r="G65" s="2"/>
      <c r="H65" s="8"/>
      <c r="I65" s="8"/>
      <c r="J65" s="9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136"/>
      <c r="AO65" s="43"/>
      <c r="AP65" s="43"/>
      <c r="AQ65" s="43"/>
      <c r="AR65" s="43"/>
      <c r="AS65" s="45"/>
      <c r="AT65" s="2"/>
      <c r="AU65" s="2"/>
      <c r="AV65" s="10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103"/>
    </row>
    <row r="66" spans="1:71" s="22" customFormat="1" ht="12.75" customHeight="1" x14ac:dyDescent="0.2">
      <c r="A66" s="211" t="s">
        <v>108</v>
      </c>
      <c r="B66" s="212"/>
      <c r="C66" s="9"/>
      <c r="D66" s="16"/>
      <c r="E66" s="9"/>
      <c r="F66" s="2"/>
      <c r="G66" s="2"/>
      <c r="H66" s="16" t="s">
        <v>95</v>
      </c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242" t="s">
        <v>106</v>
      </c>
      <c r="U66" s="187"/>
      <c r="V66" s="187"/>
      <c r="W66" s="187"/>
      <c r="X66" s="187"/>
      <c r="Y66" s="187"/>
      <c r="Z66" s="187"/>
      <c r="AA66" s="187"/>
      <c r="AB66" s="187"/>
      <c r="AC66" s="187"/>
      <c r="AD66" s="187"/>
      <c r="AE66" s="187"/>
      <c r="AF66" s="187"/>
      <c r="AG66" s="187"/>
      <c r="AH66" s="189" t="s">
        <v>11</v>
      </c>
      <c r="AI66" s="189" t="s">
        <v>44</v>
      </c>
      <c r="AJ66" s="189" t="s">
        <v>107</v>
      </c>
      <c r="AK66" s="190"/>
      <c r="AL66" s="190"/>
      <c r="AM66" s="30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4"/>
    </row>
    <row r="67" spans="1:71" s="22" customFormat="1" x14ac:dyDescent="0.2">
      <c r="A67" s="1">
        <v>1</v>
      </c>
      <c r="B67" s="1" t="s">
        <v>92</v>
      </c>
      <c r="C67" s="9"/>
      <c r="D67" s="9"/>
      <c r="E67" s="9"/>
      <c r="F67" s="2"/>
      <c r="G67" s="2"/>
      <c r="H67" s="1"/>
      <c r="I67" s="1" t="s">
        <v>96</v>
      </c>
      <c r="J67"/>
      <c r="K67"/>
      <c r="L67"/>
      <c r="M67"/>
      <c r="N67"/>
      <c r="O67"/>
      <c r="P67"/>
      <c r="Q67"/>
      <c r="R67"/>
      <c r="S67"/>
      <c r="T67" s="187"/>
      <c r="U67" s="187"/>
      <c r="V67" s="187"/>
      <c r="W67" s="187"/>
      <c r="X67" s="187"/>
      <c r="Y67" s="187"/>
      <c r="Z67" s="187"/>
      <c r="AA67" s="187"/>
      <c r="AB67" s="187"/>
      <c r="AC67" s="187"/>
      <c r="AD67" s="187"/>
      <c r="AE67" s="187"/>
      <c r="AF67" s="187"/>
      <c r="AG67" s="187"/>
      <c r="AH67" s="189"/>
      <c r="AI67" s="189"/>
      <c r="AJ67" s="189"/>
      <c r="AK67" s="190"/>
      <c r="AL67" s="190"/>
      <c r="AM67" s="163"/>
      <c r="AN67" s="136"/>
      <c r="AO67" s="43"/>
      <c r="AP67" s="43"/>
      <c r="AQ67" s="43"/>
      <c r="AR67" s="43"/>
      <c r="AS67" s="45"/>
      <c r="AT67" s="2"/>
      <c r="AU67" s="2"/>
      <c r="AV67" s="9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3"/>
    </row>
    <row r="68" spans="1:71" s="22" customFormat="1" ht="12.75" customHeight="1" x14ac:dyDescent="0.2">
      <c r="A68" s="1">
        <v>2</v>
      </c>
      <c r="B68" s="1" t="s">
        <v>101</v>
      </c>
      <c r="C68" s="2"/>
      <c r="D68" s="2"/>
      <c r="E68" s="2"/>
      <c r="F68" s="2"/>
      <c r="G68" s="133"/>
      <c r="H68" s="1"/>
      <c r="I68" s="1" t="s">
        <v>97</v>
      </c>
      <c r="J68"/>
      <c r="K68"/>
      <c r="L68"/>
      <c r="M68"/>
      <c r="N68"/>
      <c r="O68"/>
      <c r="P68"/>
      <c r="Q68"/>
      <c r="R68"/>
      <c r="S68"/>
      <c r="T68" s="186" t="s">
        <v>118</v>
      </c>
      <c r="U68" s="187"/>
      <c r="V68" s="187"/>
      <c r="W68" s="187"/>
      <c r="X68" s="187"/>
      <c r="Y68" s="187"/>
      <c r="Z68" s="187"/>
      <c r="AA68" s="187"/>
      <c r="AB68" s="187"/>
      <c r="AC68" s="187"/>
      <c r="AD68" s="187"/>
      <c r="AE68" s="187"/>
      <c r="AF68" s="187"/>
      <c r="AG68" s="187"/>
      <c r="AH68" s="188"/>
      <c r="AI68" s="189">
        <v>60</v>
      </c>
      <c r="AJ68" s="189">
        <v>2</v>
      </c>
      <c r="AK68" s="190"/>
      <c r="AL68" s="190"/>
      <c r="AM68" s="30"/>
      <c r="AN68" s="136"/>
      <c r="AO68" s="43"/>
      <c r="AP68" s="43"/>
      <c r="AQ68" s="43"/>
      <c r="AR68" s="43"/>
      <c r="AS68" s="45"/>
      <c r="AT68" s="2"/>
      <c r="AU68" s="2"/>
      <c r="AV68" s="103"/>
      <c r="AW68" s="16"/>
      <c r="AX68" s="16"/>
      <c r="AY68" s="16"/>
      <c r="AZ68" s="16"/>
      <c r="BA68" s="16"/>
      <c r="BB68" s="16"/>
      <c r="BC68" s="16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/>
    </row>
    <row r="69" spans="1:71" s="22" customFormat="1" ht="12.75" customHeight="1" x14ac:dyDescent="0.2">
      <c r="A69" s="103">
        <v>3</v>
      </c>
      <c r="B69" s="1" t="s">
        <v>93</v>
      </c>
      <c r="C69" s="103"/>
      <c r="D69" s="103"/>
      <c r="E69" s="103"/>
      <c r="F69" s="103"/>
      <c r="G69" s="135"/>
      <c r="H69" s="103"/>
      <c r="I69" s="1" t="s">
        <v>98</v>
      </c>
      <c r="J69"/>
      <c r="K69"/>
      <c r="L69"/>
      <c r="M69"/>
      <c r="N69"/>
      <c r="O69"/>
      <c r="P69"/>
      <c r="Q69"/>
      <c r="R69"/>
      <c r="S69"/>
      <c r="T69" s="187"/>
      <c r="U69" s="187"/>
      <c r="V69" s="187"/>
      <c r="W69" s="187"/>
      <c r="X69" s="187"/>
      <c r="Y69" s="187"/>
      <c r="Z69" s="187"/>
      <c r="AA69" s="187"/>
      <c r="AB69" s="187"/>
      <c r="AC69" s="187"/>
      <c r="AD69" s="187"/>
      <c r="AE69" s="187"/>
      <c r="AF69" s="187"/>
      <c r="AG69" s="187"/>
      <c r="AH69" s="187"/>
      <c r="AI69" s="187"/>
      <c r="AJ69" s="187"/>
      <c r="AK69" s="187"/>
      <c r="AL69" s="187"/>
      <c r="AM69" s="30"/>
      <c r="AN69" s="136"/>
      <c r="AO69" s="136"/>
      <c r="AP69" s="136"/>
      <c r="AQ69" s="136"/>
      <c r="AR69" s="136"/>
      <c r="AS69" s="107"/>
      <c r="AT69" s="103"/>
      <c r="AU69" s="103"/>
      <c r="AV69" s="103"/>
      <c r="AW69" s="16"/>
      <c r="AX69" s="16"/>
      <c r="AY69" s="16"/>
      <c r="AZ69" s="16"/>
      <c r="BA69" s="16"/>
      <c r="BB69" s="16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/>
    </row>
    <row r="70" spans="1:71" s="22" customFormat="1" ht="12.75" customHeight="1" x14ac:dyDescent="0.2">
      <c r="A70" s="1">
        <v>4</v>
      </c>
      <c r="B70" s="1" t="s">
        <v>94</v>
      </c>
      <c r="C70" s="134"/>
      <c r="D70" s="104"/>
      <c r="E70" s="104"/>
      <c r="F70" s="104"/>
      <c r="G70" s="104"/>
      <c r="H70" s="1"/>
      <c r="I70" s="1" t="s">
        <v>114</v>
      </c>
      <c r="J70"/>
      <c r="K70"/>
      <c r="L70"/>
      <c r="M70"/>
      <c r="N70"/>
      <c r="O70"/>
      <c r="P70"/>
      <c r="Q70"/>
      <c r="R70"/>
      <c r="S70"/>
      <c r="T70" s="186" t="s">
        <v>109</v>
      </c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  <c r="AF70" s="187"/>
      <c r="AG70" s="187"/>
      <c r="AH70" s="205">
        <v>15</v>
      </c>
      <c r="AI70" s="205">
        <v>15</v>
      </c>
      <c r="AJ70" s="205">
        <v>2</v>
      </c>
      <c r="AK70" s="206"/>
      <c r="AL70" s="206"/>
      <c r="AM70" s="163"/>
      <c r="AN70" s="136"/>
      <c r="AO70" s="136"/>
      <c r="AP70" s="136"/>
      <c r="AQ70" s="136"/>
      <c r="AR70" s="136"/>
      <c r="AS70" s="107"/>
      <c r="AT70" s="104"/>
      <c r="AU70" s="104"/>
      <c r="AW70" s="104"/>
      <c r="AX70" s="104"/>
      <c r="AY70" s="104"/>
      <c r="AZ70" s="104"/>
      <c r="BA70" s="104"/>
      <c r="BB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/>
    </row>
    <row r="71" spans="1:71" s="22" customFormat="1" x14ac:dyDescent="0.2">
      <c r="A71" s="104"/>
      <c r="B71" s="16" t="s">
        <v>102</v>
      </c>
      <c r="C71" s="104"/>
      <c r="D71" s="104"/>
      <c r="E71" s="104"/>
      <c r="F71" s="104"/>
      <c r="G71" s="104"/>
      <c r="H71" s="104"/>
      <c r="I71" s="1" t="s">
        <v>103</v>
      </c>
      <c r="J71"/>
      <c r="K71"/>
      <c r="L71"/>
      <c r="M71"/>
      <c r="N71"/>
      <c r="O71"/>
      <c r="P71"/>
      <c r="Q71"/>
      <c r="R71"/>
      <c r="S71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7"/>
      <c r="AG71" s="187"/>
      <c r="AH71" s="207"/>
      <c r="AI71" s="207"/>
      <c r="AJ71" s="207"/>
      <c r="AK71" s="206"/>
      <c r="AL71" s="206"/>
      <c r="AM71" s="163"/>
      <c r="AN71" s="136"/>
      <c r="AO71" s="136"/>
      <c r="AP71" s="136"/>
      <c r="AQ71" s="136"/>
      <c r="AR71" s="136"/>
      <c r="AS71" s="107"/>
      <c r="AT71" s="103"/>
      <c r="AU71" s="103"/>
      <c r="AV71" s="103"/>
      <c r="AW71" s="103"/>
      <c r="AX71" s="103"/>
      <c r="AY71" s="103"/>
      <c r="AZ71" s="103"/>
      <c r="BA71" s="103"/>
      <c r="BB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/>
    </row>
    <row r="72" spans="1:71" s="22" customFormat="1" x14ac:dyDescent="0.2">
      <c r="B72" s="134"/>
      <c r="C72" s="139"/>
      <c r="D72" s="140"/>
      <c r="E72"/>
      <c r="F72"/>
      <c r="G72"/>
      <c r="H72" s="137"/>
      <c r="I72" s="1" t="s">
        <v>99</v>
      </c>
      <c r="J72"/>
      <c r="K72"/>
      <c r="L72"/>
      <c r="M72"/>
      <c r="N72"/>
      <c r="O72"/>
      <c r="P72"/>
      <c r="Q72"/>
      <c r="R72"/>
      <c r="S72"/>
      <c r="T72" s="191" t="s">
        <v>133</v>
      </c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3"/>
      <c r="AH72" s="197">
        <v>5</v>
      </c>
      <c r="AI72" s="197">
        <v>25</v>
      </c>
      <c r="AJ72" s="199">
        <v>2</v>
      </c>
      <c r="AK72" s="200"/>
      <c r="AL72" s="201"/>
      <c r="AM72"/>
      <c r="AN72" s="136"/>
      <c r="AO72" s="136"/>
      <c r="AP72" s="136"/>
      <c r="AQ72" s="136"/>
      <c r="AR72" s="136"/>
      <c r="AS72" s="107"/>
      <c r="AT72"/>
      <c r="AU72"/>
      <c r="AV72"/>
      <c r="AW72"/>
      <c r="AX72"/>
      <c r="AY72"/>
      <c r="AZ72"/>
      <c r="BA72"/>
      <c r="BB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6" t="s">
        <v>115</v>
      </c>
      <c r="J73"/>
      <c r="K73"/>
      <c r="L73"/>
      <c r="M73"/>
      <c r="N73"/>
      <c r="O73"/>
      <c r="P73"/>
      <c r="Q73"/>
      <c r="R73"/>
      <c r="S73"/>
      <c r="T73" s="194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6"/>
      <c r="AH73" s="198"/>
      <c r="AI73" s="198"/>
      <c r="AJ73" s="202"/>
      <c r="AK73" s="203"/>
      <c r="AL73" s="204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03"/>
      <c r="C74"/>
      <c r="D74" s="141"/>
      <c r="E74" s="135"/>
      <c r="F74"/>
      <c r="G74"/>
      <c r="H74" s="137"/>
      <c r="I74" s="138"/>
      <c r="J74" s="137"/>
      <c r="K74" s="142"/>
      <c r="L74" s="135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95"/>
      <c r="M75" s="95"/>
      <c r="N75" s="9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43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/>
      <c r="D77" s="141"/>
      <c r="E77" s="135"/>
      <c r="F77"/>
      <c r="G77"/>
      <c r="H77" s="137"/>
      <c r="I77" s="138"/>
      <c r="J77" s="137"/>
      <c r="K77" s="142"/>
      <c r="L77" s="13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 s="103"/>
    </row>
    <row r="78" spans="1:71" s="22" customFormat="1" x14ac:dyDescent="0.2">
      <c r="D78" s="141"/>
      <c r="E78" s="135"/>
      <c r="F78"/>
      <c r="G78"/>
      <c r="H78" s="137"/>
      <c r="I78" s="138"/>
      <c r="J78" s="137"/>
      <c r="K78" s="144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2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ht="15.75" x14ac:dyDescent="0.25">
      <c r="A81" s="104"/>
      <c r="B81" s="103"/>
      <c r="C81" s="104"/>
      <c r="D81" s="145"/>
      <c r="E81" s="146"/>
      <c r="F81" s="146"/>
      <c r="G81" s="135"/>
      <c r="H81" s="147"/>
      <c r="I81" s="148"/>
      <c r="J81" s="148"/>
      <c r="K81" s="135"/>
      <c r="L81" s="135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36"/>
      <c r="AO81" s="136"/>
      <c r="AP81" s="136"/>
      <c r="AQ81" s="136"/>
      <c r="AR81" s="136"/>
      <c r="AS81" s="107"/>
      <c r="AT81" s="103"/>
      <c r="AU81" s="103"/>
      <c r="AV81" s="103"/>
      <c r="AW81" s="103"/>
      <c r="AX81" s="103"/>
      <c r="AY81" s="103"/>
      <c r="AZ81" s="103"/>
      <c r="BA81" s="103"/>
      <c r="BB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</row>
    <row r="82" spans="1:71" s="22" customFormat="1" x14ac:dyDescent="0.2">
      <c r="B82" s="134"/>
      <c r="C82"/>
      <c r="D82" s="149"/>
      <c r="E82"/>
      <c r="F82"/>
      <c r="G82"/>
      <c r="H82" s="147"/>
      <c r="I82" s="150"/>
      <c r="J82" s="150"/>
      <c r="K82" s="135"/>
      <c r="L82" s="151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 s="136"/>
      <c r="AO82" s="136"/>
      <c r="AP82" s="136"/>
      <c r="AQ82" s="136"/>
      <c r="AR82" s="136"/>
      <c r="AS82" s="107"/>
      <c r="AT82"/>
      <c r="AU82"/>
      <c r="AV82"/>
      <c r="AW82"/>
      <c r="AX82"/>
      <c r="AY82"/>
      <c r="AZ82"/>
      <c r="BA82"/>
      <c r="BB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0"/>
      <c r="E84"/>
      <c r="F84"/>
      <c r="G84"/>
      <c r="H84" s="152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x14ac:dyDescent="0.2">
      <c r="A85" s="104"/>
      <c r="B85" s="103"/>
      <c r="C85" s="135"/>
      <c r="D85" s="135"/>
      <c r="E85" s="103"/>
      <c r="F85" s="103"/>
      <c r="G85" s="103"/>
      <c r="H85" s="135"/>
      <c r="I85" s="135"/>
      <c r="J85" s="135"/>
      <c r="K85" s="135"/>
      <c r="L85" s="135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36"/>
      <c r="AO85" s="136"/>
      <c r="AP85" s="136"/>
      <c r="AQ85" s="136"/>
      <c r="AR85" s="136"/>
      <c r="AS85" s="107"/>
      <c r="AT85" s="103"/>
      <c r="AU85" s="103"/>
      <c r="AV85" s="103"/>
      <c r="AW85" s="103"/>
      <c r="AX85" s="103"/>
      <c r="AY85" s="103"/>
      <c r="AZ85" s="103"/>
      <c r="BA85" s="103"/>
      <c r="BB85" s="103"/>
      <c r="BC85" s="22"/>
      <c r="BD85" s="22"/>
      <c r="BE85" s="22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  <c r="BR85" s="103"/>
    </row>
    <row r="86" spans="1:71" x14ac:dyDescent="0.2">
      <c r="A86" s="22"/>
      <c r="B86" s="134"/>
      <c r="C86"/>
      <c r="D86" s="149"/>
      <c r="E86"/>
      <c r="F86"/>
      <c r="G86"/>
      <c r="H86" s="147"/>
      <c r="I86" s="144"/>
      <c r="J86" s="144"/>
      <c r="K86" s="135"/>
      <c r="L86" s="151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 s="136"/>
      <c r="AO86" s="136"/>
      <c r="AP86" s="136"/>
      <c r="AQ86" s="136"/>
      <c r="AR86" s="136"/>
      <c r="AS86" s="107"/>
      <c r="AT86"/>
      <c r="AU86"/>
      <c r="AV86"/>
      <c r="AW86"/>
      <c r="AX86"/>
      <c r="AY86"/>
      <c r="AZ86"/>
      <c r="BA86"/>
      <c r="BB86"/>
      <c r="BC86" s="22"/>
      <c r="BD86" s="22"/>
      <c r="BE86" s="22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1" x14ac:dyDescent="0.2">
      <c r="A87" s="22"/>
      <c r="B87" s="134"/>
      <c r="C87"/>
      <c r="D87" s="153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4"/>
      <c r="E88"/>
      <c r="F88"/>
      <c r="G88"/>
      <c r="H88" s="152"/>
      <c r="I88" s="144"/>
      <c r="J88" s="150"/>
      <c r="K88" s="155"/>
      <c r="L88" s="156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B89" s="134"/>
      <c r="H89" s="137"/>
      <c r="I89" s="137"/>
      <c r="J89" s="137"/>
      <c r="K89" s="133"/>
      <c r="L89" s="133"/>
      <c r="AZ89" s="9"/>
      <c r="BB89" s="9"/>
    </row>
    <row r="90" spans="1:71" x14ac:dyDescent="0.2">
      <c r="B90" s="22"/>
      <c r="H90" s="137"/>
      <c r="I90" s="148"/>
      <c r="J90" s="137"/>
      <c r="K90" s="133"/>
      <c r="L90" s="133"/>
      <c r="AZ90" s="9"/>
      <c r="BB90" s="9"/>
    </row>
    <row r="91" spans="1:71" x14ac:dyDescent="0.2">
      <c r="B91" s="103"/>
      <c r="H91" s="137"/>
      <c r="I91" s="148"/>
      <c r="J91" s="148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"/>
      <c r="H93" s="8"/>
      <c r="I93" s="8"/>
      <c r="J93" s="9"/>
      <c r="AZ93" s="9"/>
      <c r="BB93" s="9"/>
    </row>
    <row r="94" spans="1:71" x14ac:dyDescent="0.2">
      <c r="B94" s="1"/>
    </row>
    <row r="95" spans="1:71" x14ac:dyDescent="0.2">
      <c r="B95" s="1"/>
      <c r="G95" s="157"/>
      <c r="H95" s="9"/>
      <c r="I95" s="9"/>
      <c r="J95" s="9"/>
      <c r="K95" s="9"/>
      <c r="L95" s="9"/>
    </row>
    <row r="96" spans="1:71" x14ac:dyDescent="0.2">
      <c r="B96" s="16"/>
      <c r="G96" s="41"/>
      <c r="H96" s="9"/>
    </row>
    <row r="97" spans="1:48" x14ac:dyDescent="0.2">
      <c r="B97" s="1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H100" s="9"/>
    </row>
    <row r="101" spans="1:48" x14ac:dyDescent="0.2">
      <c r="B101" s="1"/>
      <c r="H101" s="9"/>
    </row>
    <row r="102" spans="1:48" x14ac:dyDescent="0.2">
      <c r="B102" s="1"/>
    </row>
    <row r="103" spans="1:48" x14ac:dyDescent="0.2">
      <c r="B103" s="1"/>
    </row>
    <row r="104" spans="1:48" s="128" customFormat="1" x14ac:dyDescent="0.2">
      <c r="A104" s="122"/>
      <c r="B104" s="122"/>
      <c r="AN104" s="129"/>
      <c r="AO104" s="129"/>
      <c r="AP104" s="129"/>
      <c r="AQ104" s="129"/>
      <c r="AR104" s="129"/>
      <c r="AS104" s="130"/>
      <c r="AV104" s="131"/>
    </row>
  </sheetData>
  <dataConsolidate/>
  <mergeCells count="52">
    <mergeCell ref="T70:AG71"/>
    <mergeCell ref="AH70:AH71"/>
    <mergeCell ref="AI70:AI71"/>
    <mergeCell ref="AI68:AI69"/>
    <mergeCell ref="AG62:AI62"/>
    <mergeCell ref="AG63:AI63"/>
    <mergeCell ref="AJ62:AM62"/>
    <mergeCell ref="W3:AA3"/>
    <mergeCell ref="AB3:AF3"/>
    <mergeCell ref="AB61:AF61"/>
    <mergeCell ref="AB62:AF62"/>
    <mergeCell ref="AJ61:AM61"/>
    <mergeCell ref="AJ63:AM63"/>
    <mergeCell ref="C2:C4"/>
    <mergeCell ref="D2:D4"/>
    <mergeCell ref="M2:AM2"/>
    <mergeCell ref="R3:V3"/>
    <mergeCell ref="AG3:AI3"/>
    <mergeCell ref="F2:F4"/>
    <mergeCell ref="M63:Q63"/>
    <mergeCell ref="H62:I63"/>
    <mergeCell ref="H61:L61"/>
    <mergeCell ref="M62:Q62"/>
    <mergeCell ref="E2:E4"/>
    <mergeCell ref="E62:F62"/>
    <mergeCell ref="AJ70:AL71"/>
    <mergeCell ref="A1:AM1"/>
    <mergeCell ref="A66:B66"/>
    <mergeCell ref="R61:V61"/>
    <mergeCell ref="W61:AA61"/>
    <mergeCell ref="R62:V62"/>
    <mergeCell ref="W62:AA62"/>
    <mergeCell ref="E63:F63"/>
    <mergeCell ref="W63:AA63"/>
    <mergeCell ref="AB63:AF63"/>
    <mergeCell ref="R63:V63"/>
    <mergeCell ref="AJ3:AM3"/>
    <mergeCell ref="AG61:AI61"/>
    <mergeCell ref="G3:L3"/>
    <mergeCell ref="M3:Q3"/>
    <mergeCell ref="M61:Q61"/>
    <mergeCell ref="T72:AG73"/>
    <mergeCell ref="AH72:AH73"/>
    <mergeCell ref="AI72:AI73"/>
    <mergeCell ref="AJ72:AL73"/>
    <mergeCell ref="T68:AG69"/>
    <mergeCell ref="AH68:AH69"/>
    <mergeCell ref="AH66:AH67"/>
    <mergeCell ref="AJ66:AL67"/>
    <mergeCell ref="AJ68:AL69"/>
    <mergeCell ref="AI66:AI67"/>
    <mergeCell ref="T66:AG67"/>
  </mergeCells>
  <phoneticPr fontId="2" type="noConversion"/>
  <conditionalFormatting sqref="D5 D7:D8 D12 D81">
    <cfRule type="cellIs" dxfId="25" priority="90" stopIfTrue="1" operator="equal">
      <formula>"s"</formula>
    </cfRule>
    <cfRule type="cellIs" dxfId="24" priority="91" stopIfTrue="1" operator="equal">
      <formula>"k"</formula>
    </cfRule>
  </conditionalFormatting>
  <conditionalFormatting sqref="D14:D59">
    <cfRule type="cellIs" dxfId="23" priority="8" stopIfTrue="1" operator="equal">
      <formula>"s"</formula>
    </cfRule>
    <cfRule type="cellIs" dxfId="22" priority="9" stopIfTrue="1" operator="equal">
      <formula>"k"</formula>
    </cfRule>
  </conditionalFormatting>
  <conditionalFormatting sqref="D48:D59 D5:AM5 D30:AM30 D47:AM47">
    <cfRule type="cellIs" dxfId="21" priority="10" stopIfTrue="1" operator="equal">
      <formula>"k"</formula>
    </cfRule>
  </conditionalFormatting>
  <conditionalFormatting sqref="D7:D9 D11:D18 D6:F6 D10:F10 D19:F22 D24:F24 D26:F26 D31:F31 D23 D25 D27:D46 D61 E66 D67 D72:D80 D82:D86 D94:D65535">
    <cfRule type="cellIs" dxfId="20" priority="92" stopIfTrue="1" operator="equal">
      <formula>"k"</formula>
    </cfRule>
  </conditionalFormatting>
  <conditionalFormatting sqref="E17:F46 AW1:BB1 BF1:BJ1 BC1:BC5 AN1:AN72 AT2 F2:F4 E2:E5 H3:L4 BF4:BJ4 BM4:BS4 E6:F15 H6:L15 H17:L29 H31:L46 A60:G60 AU60 BD60:BE60 BK60:BL60 AW60:BB63 BC60:BC67 E61:F61 H62 E62:E65 J62:L65 F64:F72 AX66:BB67 AW66:AW68 E67:E72 AX68:BD68 AJ68:AJ71 AW69:BB69 H72:H92 E73:F81 AN73:AS65535 L74:L75 K74:K86 L77 L81:L88 I81:I92 F82:F86 E85 K89:L93 AW89:BD93 E89:F65535 J93 AW94:BC65535 H95:L100 H97:H101 F30:AM30 E47:AM47 H4:AM4 F5:AM5">
    <cfRule type="cellIs" dxfId="19" priority="88" stopIfTrue="1" operator="equal">
      <formula>0</formula>
    </cfRule>
  </conditionalFormatting>
  <conditionalFormatting sqref="E48:F59 H48:L59">
    <cfRule type="cellIs" dxfId="18" priority="1" stopIfTrue="1" operator="equal">
      <formula>0</formula>
    </cfRule>
  </conditionalFormatting>
  <conditionalFormatting sqref="E16:AM16 E30:AM30 E47:AM47">
    <cfRule type="cellIs" dxfId="17" priority="48" stopIfTrue="1" operator="equal">
      <formula>0</formula>
    </cfRule>
  </conditionalFormatting>
  <conditionalFormatting sqref="J74:J92">
    <cfRule type="cellIs" dxfId="16" priority="93" stopIfTrue="1" operator="lessThan">
      <formula>0</formula>
    </cfRule>
  </conditionalFormatting>
  <conditionalFormatting sqref="AI68 AI70">
    <cfRule type="cellIs" dxfId="15" priority="11" stopIfTrue="1" operator="equal">
      <formula>0</formula>
    </cfRule>
  </conditionalFormatting>
  <conditionalFormatting sqref="AO2:AS72 AW13:BC59 BL13:BL59 BF13:BJ65535 BT56:ER57">
    <cfRule type="cellIs" dxfId="14" priority="12" stopIfTrue="1" operator="equal">
      <formula>0</formula>
    </cfRule>
  </conditionalFormatting>
  <conditionalFormatting sqref="AW31:BB31">
    <cfRule type="cellIs" dxfId="13" priority="42" stopIfTrue="1" operator="equal">
      <formula>0</formula>
    </cfRule>
  </conditionalFormatting>
  <conditionalFormatting sqref="AX2:BB5 AW3:AW5">
    <cfRule type="cellIs" dxfId="12" priority="44" stopIfTrue="1" operator="equal">
      <formula>0</formula>
    </cfRule>
  </conditionalFormatting>
  <conditionalFormatting sqref="BD13:BD59">
    <cfRule type="cellIs" dxfId="11" priority="16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X104"/>
  <sheetViews>
    <sheetView tabSelected="1" topLeftCell="A56" zoomScale="90" zoomScaleNormal="90" workbookViewId="0">
      <selection activeCell="AL77" sqref="AL77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33" width="4" style="2" customWidth="1"/>
    <col min="34" max="34" width="3.28515625" style="2" hidden="1" customWidth="1"/>
    <col min="35" max="35" width="3.28515625" style="2" customWidth="1" collapsed="1"/>
    <col min="36" max="36" width="3.28515625" style="2" customWidth="1"/>
    <col min="37" max="37" width="3.42578125" style="2" customWidth="1"/>
    <col min="38" max="38" width="3.28515625" style="2" customWidth="1"/>
    <col min="39" max="39" width="4.140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5.140625" style="22" bestFit="1" customWidth="1" collapsed="1"/>
    <col min="66" max="66" width="4" style="2" customWidth="1"/>
    <col min="67" max="67" width="6" style="2" customWidth="1" collapsed="1"/>
    <col min="68" max="70" width="6" style="2" customWidth="1"/>
    <col min="71" max="71" width="5.7109375" style="2" customWidth="1"/>
    <col min="72" max="72" width="6" style="2" customWidth="1"/>
    <col min="73" max="73" width="4.42578125" style="2" hidden="1" customWidth="1" outlineLevel="1"/>
    <col min="74" max="74" width="4" style="2" collapsed="1"/>
    <col min="75" max="16384" width="4" style="2"/>
  </cols>
  <sheetData>
    <row r="1" spans="1:76" ht="32.25" customHeight="1" thickBot="1" x14ac:dyDescent="0.25">
      <c r="A1" s="208" t="s">
        <v>125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T1" s="67"/>
      <c r="AU1" s="41"/>
      <c r="AV1" s="99"/>
      <c r="AW1" s="45"/>
      <c r="AX1" s="45"/>
      <c r="AY1" s="45"/>
      <c r="AZ1" s="45"/>
      <c r="BA1" s="45"/>
      <c r="BB1" s="45"/>
      <c r="BN1" s="43"/>
      <c r="BO1" s="100"/>
      <c r="BP1" s="100"/>
      <c r="BQ1" s="100"/>
      <c r="BR1" s="100"/>
      <c r="BS1" s="100"/>
      <c r="BT1" s="100"/>
      <c r="BU1" s="100"/>
    </row>
    <row r="2" spans="1:76" s="1" customFormat="1" ht="15" customHeight="1" thickBot="1" x14ac:dyDescent="0.25">
      <c r="A2" s="48">
        <f ca="1">COUNTA(OFFSET($A$5,1,0,120,1))</f>
        <v>59</v>
      </c>
      <c r="B2" s="115">
        <v>0</v>
      </c>
      <c r="C2" s="233" t="s">
        <v>8</v>
      </c>
      <c r="D2" s="241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COLUMNS(A1:AU1)</f>
        <v>47</v>
      </c>
      <c r="J2" s="80">
        <v>6</v>
      </c>
      <c r="K2" s="239" t="s">
        <v>0</v>
      </c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40"/>
      <c r="AN2" s="59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22"/>
      <c r="BO2" s="37"/>
      <c r="BP2" s="37"/>
      <c r="BQ2" s="37"/>
      <c r="BR2" s="37"/>
      <c r="BS2" s="37"/>
      <c r="BT2" s="37"/>
      <c r="BU2" s="97"/>
    </row>
    <row r="3" spans="1:76" s="1" customFormat="1" ht="16.5" customHeight="1" thickBot="1" x14ac:dyDescent="0.25">
      <c r="A3" s="49">
        <f>$A$64</f>
        <v>0</v>
      </c>
      <c r="B3" s="116"/>
      <c r="C3" s="234"/>
      <c r="D3" s="234"/>
      <c r="E3" s="223" t="s">
        <v>1</v>
      </c>
      <c r="F3" s="224"/>
      <c r="G3" s="224"/>
      <c r="H3" s="224"/>
      <c r="I3" s="224"/>
      <c r="J3" s="225"/>
      <c r="K3" s="220" t="s">
        <v>2</v>
      </c>
      <c r="L3" s="221"/>
      <c r="M3" s="221"/>
      <c r="N3" s="221"/>
      <c r="O3" s="222"/>
      <c r="P3" s="220" t="s">
        <v>3</v>
      </c>
      <c r="Q3" s="221"/>
      <c r="R3" s="221"/>
      <c r="S3" s="221"/>
      <c r="T3" s="222"/>
      <c r="U3" s="220" t="s">
        <v>4</v>
      </c>
      <c r="V3" s="221"/>
      <c r="W3" s="221"/>
      <c r="X3" s="221"/>
      <c r="Y3" s="222"/>
      <c r="Z3" s="220" t="s">
        <v>5</v>
      </c>
      <c r="AA3" s="221"/>
      <c r="AB3" s="221"/>
      <c r="AC3" s="180"/>
      <c r="AD3" s="180"/>
      <c r="AE3" s="180"/>
      <c r="AF3" s="180"/>
      <c r="AG3" s="180"/>
      <c r="AH3" s="176"/>
      <c r="AI3" s="220" t="s">
        <v>7</v>
      </c>
      <c r="AJ3" s="221"/>
      <c r="AK3" s="221"/>
      <c r="AL3" s="221"/>
      <c r="AM3" s="222"/>
      <c r="AN3" s="59"/>
      <c r="AO3" s="59"/>
      <c r="AP3" s="59"/>
      <c r="AQ3" s="59"/>
      <c r="AR3" s="59"/>
      <c r="AS3" s="46" t="str">
        <f>H2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22"/>
      <c r="BO3" s="37"/>
      <c r="BP3" s="37"/>
      <c r="BQ3" s="37"/>
      <c r="BR3" s="37"/>
      <c r="BS3" s="37"/>
      <c r="BT3" s="37"/>
      <c r="BU3" s="97"/>
    </row>
    <row r="4" spans="1:76" s="16" customFormat="1" ht="31.5" customHeight="1" thickBot="1" x14ac:dyDescent="0.25">
      <c r="A4" s="12" t="s">
        <v>37</v>
      </c>
      <c r="B4" s="117" t="s">
        <v>31</v>
      </c>
      <c r="C4" s="235"/>
      <c r="D4" s="235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181"/>
      <c r="AD4" s="181"/>
      <c r="AE4" s="181"/>
      <c r="AF4" s="181"/>
      <c r="AG4" s="181"/>
      <c r="AH4" s="61" t="s">
        <v>13</v>
      </c>
      <c r="AI4" s="60" t="s">
        <v>11</v>
      </c>
      <c r="AJ4" s="14" t="s">
        <v>12</v>
      </c>
      <c r="AK4" s="14" t="s">
        <v>44</v>
      </c>
      <c r="AL4" s="14" t="s">
        <v>14</v>
      </c>
      <c r="AM4" s="15" t="s">
        <v>13</v>
      </c>
      <c r="AN4" s="59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22"/>
      <c r="BN4" s="1"/>
      <c r="BO4" s="1"/>
      <c r="BP4" s="1"/>
      <c r="BQ4" s="1"/>
      <c r="BR4" s="1"/>
      <c r="BS4" s="1"/>
      <c r="BT4" s="1"/>
      <c r="BU4" s="1"/>
    </row>
    <row r="5" spans="1:76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M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/>
      <c r="AD5" s="88"/>
      <c r="AE5" s="88"/>
      <c r="AF5" s="88"/>
      <c r="AG5" s="88"/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39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  <c r="BN5" s="1"/>
    </row>
    <row r="6" spans="1:76" ht="12.75" customHeight="1" x14ac:dyDescent="0.2">
      <c r="A6" s="21">
        <v>1</v>
      </c>
      <c r="B6" s="119" t="s">
        <v>61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177"/>
      <c r="AD6" s="177"/>
      <c r="AE6" s="177"/>
      <c r="AF6" s="177"/>
      <c r="AG6" s="177"/>
      <c r="AH6" s="51"/>
      <c r="AI6" s="25"/>
      <c r="AJ6" s="26"/>
      <c r="AK6" s="26"/>
      <c r="AL6" s="26"/>
      <c r="AM6" s="27"/>
      <c r="AN6" s="59"/>
      <c r="AO6" s="59"/>
      <c r="AP6" s="59"/>
      <c r="AQ6" s="59"/>
      <c r="AR6" s="59"/>
      <c r="AS6" s="46" t="e">
        <f>IF(OR(#REF!="o",#REF!="p",#REF!="k",#REF!="w",#REF!="s",#REF!=$AS$3,ISBLANK(#REF!)),1,0)</f>
        <v>#REF!</v>
      </c>
      <c r="AT6" s="66" t="str">
        <f t="shared" ref="AT6:AT20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W6" s="30"/>
      <c r="AX6" s="30"/>
      <c r="AY6" s="30"/>
      <c r="AZ6" s="30"/>
      <c r="BA6" s="30"/>
      <c r="BB6" s="30"/>
      <c r="BC6" s="30"/>
      <c r="BE6" s="16"/>
      <c r="BL6" s="6"/>
      <c r="BN6" s="1"/>
      <c r="BO6" s="30"/>
      <c r="BP6" s="30"/>
      <c r="BQ6" s="30"/>
      <c r="BR6" s="30"/>
      <c r="BS6" s="30"/>
      <c r="BT6" s="30"/>
      <c r="BU6" s="30"/>
    </row>
    <row r="7" spans="1:76" ht="12.75" customHeight="1" x14ac:dyDescent="0.2">
      <c r="A7" s="21">
        <v>2</v>
      </c>
      <c r="B7" s="119" t="s">
        <v>116</v>
      </c>
      <c r="C7" s="23">
        <v>0</v>
      </c>
      <c r="D7" s="23">
        <f>COUNTIF(K7:AR7,"&gt;0")-C7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177"/>
      <c r="AD7" s="177"/>
      <c r="AE7" s="177"/>
      <c r="AF7" s="177"/>
      <c r="AG7" s="177"/>
      <c r="AH7" s="51"/>
      <c r="AI7" s="25"/>
      <c r="AJ7" s="26"/>
      <c r="AK7" s="26"/>
      <c r="AL7" s="26"/>
      <c r="AM7" s="27"/>
      <c r="AN7" s="59"/>
      <c r="AO7" s="59"/>
      <c r="AP7" s="59"/>
      <c r="AQ7" s="59"/>
      <c r="AR7" s="59"/>
      <c r="AS7" s="46" t="e">
        <f>IF(OR(#REF!="o",#REF!="p",#REF!="k",#REF!="w",#REF!="s",#REF!=$AS$3,ISBLANK(#REF!)),1,0)</f>
        <v>#REF!</v>
      </c>
      <c r="AT7" s="66" t="str">
        <f t="shared" si="2"/>
        <v/>
      </c>
      <c r="AU7" s="16"/>
      <c r="AW7" s="30"/>
      <c r="AX7" s="30"/>
      <c r="AY7" s="30"/>
      <c r="AZ7" s="30"/>
      <c r="BA7" s="30"/>
      <c r="BB7" s="30"/>
      <c r="BC7" s="30"/>
      <c r="BE7" s="16"/>
      <c r="BL7" s="6"/>
      <c r="BN7" s="1"/>
      <c r="BO7" s="30"/>
      <c r="BP7" s="30"/>
      <c r="BQ7" s="30"/>
      <c r="BR7" s="30"/>
      <c r="BS7" s="30"/>
      <c r="BT7" s="30"/>
      <c r="BU7" s="30"/>
    </row>
    <row r="8" spans="1:76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COUNTIF(K8:AR8,"&gt;0")-C8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177"/>
      <c r="AD8" s="177"/>
      <c r="AE8" s="177"/>
      <c r="AF8" s="177"/>
      <c r="AG8" s="177"/>
      <c r="AH8" s="51"/>
      <c r="AI8" s="25"/>
      <c r="AJ8" s="26"/>
      <c r="AK8" s="26"/>
      <c r="AL8" s="26"/>
      <c r="AM8" s="27"/>
      <c r="AN8" s="59"/>
      <c r="AO8" s="59"/>
      <c r="AP8" s="59"/>
      <c r="AQ8" s="59"/>
      <c r="AR8" s="59"/>
      <c r="AS8" s="46" t="e">
        <f>IF(OR(#REF!="o",#REF!="p",#REF!="k",#REF!="w",#REF!="s",#REF!=$AS$3,ISBLANK(#REF!)),1,0)</f>
        <v>#REF!</v>
      </c>
      <c r="AT8" s="66" t="str">
        <f t="shared" si="2"/>
        <v/>
      </c>
      <c r="AU8" s="16"/>
      <c r="AW8" s="30"/>
      <c r="AX8" s="30"/>
      <c r="AY8" s="30"/>
      <c r="AZ8" s="30"/>
      <c r="BA8" s="30"/>
      <c r="BB8" s="30"/>
      <c r="BC8" s="30"/>
      <c r="BE8" s="16"/>
      <c r="BL8" s="6"/>
      <c r="BN8" s="1"/>
      <c r="BO8" s="30"/>
      <c r="BP8" s="30"/>
      <c r="BQ8" s="30"/>
      <c r="BR8" s="30"/>
      <c r="BS8" s="30"/>
      <c r="BT8" s="30"/>
      <c r="BU8" s="30"/>
    </row>
    <row r="9" spans="1:76" ht="12.75" customHeight="1" x14ac:dyDescent="0.2">
      <c r="A9" s="21">
        <v>4</v>
      </c>
      <c r="B9" s="119" t="s">
        <v>113</v>
      </c>
      <c r="C9" s="23">
        <v>1</v>
      </c>
      <c r="D9" s="23">
        <f>COUNTIF(K9:AR9,"&gt;0")-C9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182"/>
      <c r="AD9" s="182"/>
      <c r="AE9" s="182"/>
      <c r="AF9" s="182"/>
      <c r="AG9" s="182"/>
      <c r="AH9" s="65"/>
      <c r="AI9" s="31"/>
      <c r="AJ9" s="28"/>
      <c r="AK9" s="92"/>
      <c r="AL9" s="28"/>
      <c r="AM9" s="32"/>
      <c r="AN9" s="59"/>
      <c r="AO9" s="59"/>
      <c r="AP9" s="59"/>
      <c r="AQ9" s="59"/>
      <c r="AR9" s="59"/>
      <c r="AS9" s="46" t="e">
        <f>IF(OR(#REF!="o",#REF!="p",#REF!="k",#REF!="w",#REF!="s",#REF!=$AS$3,ISBLANK(#REF!)),1,0)</f>
        <v>#REF!</v>
      </c>
      <c r="AT9" s="66" t="str">
        <f t="shared" si="2"/>
        <v/>
      </c>
      <c r="AU9" s="16"/>
      <c r="AW9" s="30"/>
      <c r="AX9" s="30"/>
      <c r="AY9" s="30"/>
      <c r="AZ9" s="30"/>
      <c r="BA9" s="30"/>
      <c r="BB9" s="30"/>
      <c r="BC9" s="30"/>
      <c r="BE9" s="16"/>
      <c r="BL9" s="6"/>
      <c r="BN9" s="1"/>
      <c r="BO9" s="30"/>
      <c r="BP9" s="30"/>
      <c r="BQ9" s="30"/>
      <c r="BR9" s="30"/>
      <c r="BS9" s="30"/>
      <c r="BT9" s="30"/>
      <c r="BU9" s="30"/>
    </row>
    <row r="10" spans="1:76" ht="12.75" customHeight="1" x14ac:dyDescent="0.2">
      <c r="A10" s="21">
        <v>5</v>
      </c>
      <c r="B10" s="119" t="s">
        <v>70</v>
      </c>
      <c r="C10" s="23">
        <v>0</v>
      </c>
      <c r="D10" s="23">
        <f>COUNTIF(K10:AR10,"&gt;0")-C10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177"/>
      <c r="AD10" s="177"/>
      <c r="AE10" s="177"/>
      <c r="AF10" s="177"/>
      <c r="AG10" s="177"/>
      <c r="AH10" s="51"/>
      <c r="AI10" s="25"/>
      <c r="AJ10" s="26"/>
      <c r="AK10" s="26"/>
      <c r="AL10" s="26"/>
      <c r="AM10" s="27"/>
      <c r="AN10" s="59"/>
      <c r="AO10" s="59"/>
      <c r="AP10" s="59"/>
      <c r="AQ10" s="59"/>
      <c r="AR10" s="59"/>
      <c r="AS10" s="46" t="e">
        <f>IF(OR(#REF!="o",#REF!="p",#REF!="k",#REF!="w",#REF!="s",#REF!=$AS$3,ISBLANK(#REF!)),1,0)</f>
        <v>#REF!</v>
      </c>
      <c r="AT10" s="66" t="str">
        <f t="shared" si="2"/>
        <v/>
      </c>
      <c r="AU10" s="16"/>
      <c r="AW10" s="30"/>
      <c r="AX10" s="30"/>
      <c r="AY10" s="30"/>
      <c r="AZ10" s="30"/>
      <c r="BA10" s="30"/>
      <c r="BB10" s="30"/>
      <c r="BC10" s="30"/>
      <c r="BE10" s="16"/>
      <c r="BL10" s="6"/>
      <c r="BN10" s="1"/>
      <c r="BO10" s="30"/>
      <c r="BP10" s="30"/>
      <c r="BQ10" s="30"/>
      <c r="BR10" s="30"/>
      <c r="BS10" s="30"/>
      <c r="BT10" s="30"/>
      <c r="BU10" s="30"/>
    </row>
    <row r="11" spans="1:76" ht="12.75" customHeight="1" x14ac:dyDescent="0.2">
      <c r="A11" s="21">
        <v>6</v>
      </c>
      <c r="B11" s="119" t="s">
        <v>74</v>
      </c>
      <c r="C11" s="23">
        <v>0</v>
      </c>
      <c r="D11" s="23">
        <f>COUNTIF(K11:AR11,"&gt;0")-C11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177"/>
      <c r="AD11" s="177"/>
      <c r="AE11" s="177"/>
      <c r="AF11" s="177"/>
      <c r="AG11" s="177"/>
      <c r="AH11" s="51"/>
      <c r="AI11" s="25"/>
      <c r="AJ11" s="26"/>
      <c r="AK11" s="26"/>
      <c r="AL11" s="26"/>
      <c r="AM11" s="27"/>
      <c r="AN11" s="59"/>
      <c r="AO11" s="59"/>
      <c r="AP11" s="59"/>
      <c r="AQ11" s="59"/>
      <c r="AR11" s="59"/>
      <c r="AS11" s="46" t="e">
        <f>IF(OR(#REF!="o",#REF!="p",#REF!="k",#REF!="w",#REF!="s",#REF!=$AS$3,ISBLANK(#REF!)),1,0)</f>
        <v>#REF!</v>
      </c>
      <c r="AT11" s="66" t="str">
        <f t="shared" si="2"/>
        <v/>
      </c>
      <c r="AU11" s="16"/>
      <c r="AW11" s="30"/>
      <c r="AX11" s="30"/>
      <c r="AY11" s="30"/>
      <c r="AZ11" s="30"/>
      <c r="BA11" s="30"/>
      <c r="BB11" s="30"/>
      <c r="BC11" s="30"/>
      <c r="BE11" s="16"/>
      <c r="BL11" s="6"/>
      <c r="BN11" s="1"/>
      <c r="BO11" s="30"/>
      <c r="BP11" s="30"/>
      <c r="BQ11" s="30"/>
      <c r="BR11" s="30"/>
      <c r="BS11" s="30"/>
      <c r="BT11" s="30"/>
      <c r="BU11" s="30"/>
    </row>
    <row r="12" spans="1:76" ht="12.75" customHeight="1" x14ac:dyDescent="0.2">
      <c r="A12" s="74">
        <v>7</v>
      </c>
      <c r="B12" s="120" t="s">
        <v>67</v>
      </c>
      <c r="C12" s="111">
        <v>0</v>
      </c>
      <c r="D12" s="111">
        <f>COUNTIF(K12:AR12,"&gt;0")-C12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177"/>
      <c r="AD12" s="177"/>
      <c r="AE12" s="177"/>
      <c r="AF12" s="177"/>
      <c r="AG12" s="177"/>
      <c r="AH12" s="51"/>
      <c r="AI12" s="25"/>
      <c r="AJ12" s="26"/>
      <c r="AK12" s="26"/>
      <c r="AL12" s="26"/>
      <c r="AM12" s="27"/>
      <c r="AN12" s="59"/>
      <c r="AO12" s="59"/>
      <c r="AP12" s="59"/>
      <c r="AQ12" s="59"/>
      <c r="AR12" s="59"/>
      <c r="AS12" s="46" t="e">
        <f>IF(OR(#REF!="o",#REF!="p",#REF!="k",#REF!="w",#REF!="s",#REF!=$AS$3,ISBLANK(#REF!)),1,0)</f>
        <v>#REF!</v>
      </c>
      <c r="AT12" s="66" t="str">
        <f t="shared" si="2"/>
        <v/>
      </c>
      <c r="AU12" s="16"/>
      <c r="AW12" s="30"/>
      <c r="AX12" s="30"/>
      <c r="AY12" s="30"/>
      <c r="AZ12" s="30"/>
      <c r="BA12" s="30"/>
      <c r="BB12" s="30"/>
      <c r="BC12" s="30"/>
      <c r="BE12" s="16"/>
      <c r="BL12" s="6"/>
      <c r="BN12" s="1"/>
      <c r="BO12" s="30"/>
      <c r="BP12" s="30"/>
      <c r="BQ12" s="30"/>
      <c r="BR12" s="30"/>
      <c r="BS12" s="30"/>
      <c r="BT12" s="30"/>
      <c r="BW12" s="106"/>
      <c r="BX12" s="106"/>
    </row>
    <row r="13" spans="1:76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177"/>
      <c r="AD13" s="177"/>
      <c r="AE13" s="177"/>
      <c r="AF13" s="177"/>
      <c r="AG13" s="177"/>
      <c r="AH13" s="51"/>
      <c r="AI13" s="25"/>
      <c r="AJ13" s="26"/>
      <c r="AK13" s="26"/>
      <c r="AL13" s="26"/>
      <c r="AM13" s="27"/>
      <c r="AN13" s="59"/>
      <c r="AO13" s="59"/>
      <c r="AP13" s="59"/>
      <c r="AQ13" s="59"/>
      <c r="AR13" s="59"/>
      <c r="AS13" s="46" t="e">
        <f>IF(OR(#REF!="o",#REF!="p",#REF!="k",#REF!="w",#REF!="s",#REF!=$AS$3,ISBLANK(#REF!)),1,0)</f>
        <v>#REF!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N13" s="1"/>
      <c r="BO13" s="30"/>
      <c r="BP13" s="30"/>
      <c r="BQ13" s="30"/>
      <c r="BR13" s="30"/>
      <c r="BS13" s="30"/>
      <c r="BT13" s="30"/>
      <c r="BU13" s="30"/>
    </row>
    <row r="14" spans="1:76" ht="12.75" customHeight="1" x14ac:dyDescent="0.2">
      <c r="A14" s="21">
        <v>9</v>
      </c>
      <c r="B14" s="119" t="s">
        <v>104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177"/>
      <c r="AD14" s="177"/>
      <c r="AE14" s="177"/>
      <c r="AF14" s="177"/>
      <c r="AG14" s="177"/>
      <c r="AH14" s="51"/>
      <c r="AI14" s="25"/>
      <c r="AJ14" s="26"/>
      <c r="AK14" s="26"/>
      <c r="AL14" s="26"/>
      <c r="AM14" s="27"/>
      <c r="AN14" s="59"/>
      <c r="AO14" s="59"/>
      <c r="AP14" s="59"/>
      <c r="AQ14" s="59"/>
      <c r="AR14" s="59"/>
      <c r="AS14" s="46"/>
      <c r="AT14" s="66"/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N14" s="1"/>
      <c r="BO14" s="30"/>
      <c r="BP14" s="30"/>
      <c r="BQ14" s="30"/>
      <c r="BR14" s="30"/>
      <c r="BS14" s="30"/>
      <c r="BT14" s="30"/>
      <c r="BU14" s="30"/>
    </row>
    <row r="15" spans="1:76" ht="27" customHeight="1" x14ac:dyDescent="0.2">
      <c r="A15" s="53">
        <v>10</v>
      </c>
      <c r="B15" s="113" t="s">
        <v>77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177"/>
      <c r="AD15" s="177"/>
      <c r="AE15" s="177"/>
      <c r="AF15" s="177"/>
      <c r="AG15" s="177"/>
      <c r="AH15" s="51"/>
      <c r="AI15" s="25"/>
      <c r="AJ15" s="26"/>
      <c r="AK15" s="26"/>
      <c r="AL15" s="26"/>
      <c r="AM15" s="27"/>
      <c r="AN15" s="59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N15" s="1"/>
      <c r="BO15" s="30"/>
      <c r="BP15" s="30"/>
      <c r="BQ15" s="30"/>
      <c r="BR15" s="30"/>
      <c r="BS15" s="30"/>
      <c r="BT15" s="30"/>
      <c r="BU15" s="30"/>
    </row>
    <row r="16" spans="1:76" x14ac:dyDescent="0.2">
      <c r="A16" s="77" t="s">
        <v>17</v>
      </c>
      <c r="B16" s="121" t="s">
        <v>42</v>
      </c>
      <c r="C16" s="88">
        <f t="shared" ref="C16:AM16" si="5">SUM(C17:C29)</f>
        <v>6</v>
      </c>
      <c r="D16" s="88">
        <f t="shared" si="5"/>
        <v>19</v>
      </c>
      <c r="E16" s="88">
        <f t="shared" ca="1" si="5"/>
        <v>306</v>
      </c>
      <c r="F16" s="88">
        <f t="shared" ca="1" si="5"/>
        <v>117</v>
      </c>
      <c r="G16" s="88">
        <f t="shared" ca="1" si="5"/>
        <v>9</v>
      </c>
      <c r="H16" s="88">
        <f t="shared" ca="1" si="5"/>
        <v>54</v>
      </c>
      <c r="I16" s="88">
        <f t="shared" ca="1" si="5"/>
        <v>126</v>
      </c>
      <c r="J16" s="88">
        <f t="shared" ca="1" si="5"/>
        <v>0</v>
      </c>
      <c r="K16" s="88">
        <f t="shared" si="5"/>
        <v>45</v>
      </c>
      <c r="L16" s="88">
        <f t="shared" si="5"/>
        <v>9</v>
      </c>
      <c r="M16" s="88">
        <f t="shared" si="5"/>
        <v>0</v>
      </c>
      <c r="N16" s="88">
        <f t="shared" si="5"/>
        <v>54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/>
      <c r="AD16" s="88"/>
      <c r="AE16" s="88"/>
      <c r="AF16" s="88"/>
      <c r="AG16" s="88"/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59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N16" s="1"/>
      <c r="BU16" s="30"/>
    </row>
    <row r="17" spans="1:73" ht="12.75" customHeight="1" x14ac:dyDescent="0.2">
      <c r="A17" s="21">
        <v>11</v>
      </c>
      <c r="B17" s="119" t="s">
        <v>47</v>
      </c>
      <c r="C17" s="23">
        <v>1</v>
      </c>
      <c r="D17" s="23">
        <f>COUNTIF(K17:AR17,"&gt;0")-C17</f>
        <v>1</v>
      </c>
      <c r="E17" s="21">
        <f t="shared" ref="E17:E29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109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177"/>
      <c r="AD17" s="177"/>
      <c r="AE17" s="177"/>
      <c r="AF17" s="177"/>
      <c r="AG17" s="177"/>
      <c r="AH17" s="51"/>
      <c r="AI17" s="25"/>
      <c r="AJ17" s="26"/>
      <c r="AK17" s="26"/>
      <c r="AL17" s="26"/>
      <c r="AM17" s="27"/>
      <c r="AN17" s="59"/>
      <c r="AO17" s="59"/>
      <c r="AP17" s="59"/>
      <c r="AQ17" s="59"/>
      <c r="AR17" s="59"/>
      <c r="AS17" s="46" t="e">
        <f>IF(OR(#REF!="o",#REF!="p",#REF!="k",#REF!="w",#REF!="s",#REF!=$AS$3,ISBLANK(#REF!)),1,0)</f>
        <v>#REF!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N17" s="1"/>
      <c r="BO17" s="30"/>
      <c r="BP17" s="30"/>
      <c r="BQ17" s="30"/>
      <c r="BR17" s="30"/>
      <c r="BS17" s="30"/>
      <c r="BT17" s="30"/>
      <c r="BU17" s="30"/>
    </row>
    <row r="18" spans="1:73" ht="12.75" customHeight="1" x14ac:dyDescent="0.2">
      <c r="A18" s="21">
        <f>IF(ISTEXT(A17),A14+1,A17+1)</f>
        <v>12</v>
      </c>
      <c r="B18" s="119" t="s">
        <v>117</v>
      </c>
      <c r="C18" s="23">
        <v>1</v>
      </c>
      <c r="D18" s="23">
        <f>COUNTIF(K18:AR18,"&gt;0")-C18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177"/>
      <c r="AD18" s="177"/>
      <c r="AE18" s="177"/>
      <c r="AF18" s="177"/>
      <c r="AG18" s="177"/>
      <c r="AH18" s="51"/>
      <c r="AI18" s="25"/>
      <c r="AJ18" s="26"/>
      <c r="AK18" s="26"/>
      <c r="AL18" s="26"/>
      <c r="AM18" s="27"/>
      <c r="AN18" s="59"/>
      <c r="AO18" s="59"/>
      <c r="AP18" s="59"/>
      <c r="AQ18" s="59"/>
      <c r="AR18" s="59"/>
      <c r="AS18" s="46" t="e">
        <f>IF(OR(#REF!="o",#REF!="p",#REF!="k",#REF!="w",#REF!="s",#REF!=$AS$3,ISBLANK(#REF!)),1,0)</f>
        <v>#REF!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N18" s="1"/>
      <c r="BO18" s="30"/>
      <c r="BP18" s="30"/>
      <c r="BQ18" s="30"/>
      <c r="BR18" s="30"/>
      <c r="BS18" s="30"/>
      <c r="BT18" s="30"/>
      <c r="BU18" s="30"/>
    </row>
    <row r="19" spans="1:73" ht="12.75" customHeight="1" x14ac:dyDescent="0.2">
      <c r="A19" s="21">
        <v>13</v>
      </c>
      <c r="B19" s="119" t="s">
        <v>49</v>
      </c>
      <c r="C19" s="23">
        <v>1</v>
      </c>
      <c r="D19" s="23">
        <f>COUNTIF(K19:AR19,"&gt;0")-C19</f>
        <v>1</v>
      </c>
      <c r="E19" s="21">
        <f t="shared" ca="1" si="6"/>
        <v>36</v>
      </c>
      <c r="F19" s="24">
        <v>18</v>
      </c>
      <c r="G19" s="24">
        <f t="shared" ref="G19:H20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14">
        <v>18</v>
      </c>
      <c r="L19" s="28"/>
      <c r="M19" s="28"/>
      <c r="N19" s="32">
        <v>18</v>
      </c>
      <c r="O19" s="65"/>
      <c r="P19" s="31"/>
      <c r="Q19" s="26"/>
      <c r="R19" s="26"/>
      <c r="S19" s="27"/>
      <c r="T19" s="51"/>
      <c r="U19" s="25"/>
      <c r="V19" s="26"/>
      <c r="W19" s="26"/>
      <c r="X19" s="27"/>
      <c r="Y19" s="29"/>
      <c r="Z19" s="25"/>
      <c r="AA19" s="26"/>
      <c r="AB19" s="26"/>
      <c r="AC19" s="177"/>
      <c r="AD19" s="177"/>
      <c r="AE19" s="177"/>
      <c r="AF19" s="177"/>
      <c r="AG19" s="177"/>
      <c r="AH19" s="51"/>
      <c r="AI19" s="25"/>
      <c r="AJ19" s="26"/>
      <c r="AK19" s="26"/>
      <c r="AL19" s="26"/>
      <c r="AM19" s="27"/>
      <c r="AN19" s="59"/>
      <c r="AO19" s="59"/>
      <c r="AP19" s="59"/>
      <c r="AQ19" s="59"/>
      <c r="AR19" s="59"/>
      <c r="AS19" s="46" t="e">
        <f>IF(OR(#REF!="o",#REF!="p",#REF!="k",#REF!="w",#REF!="s",#REF!=$AS$3,ISBLANK(#REF!)),1,0)</f>
        <v>#REF!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N19" s="1"/>
      <c r="BO19" s="30"/>
      <c r="BP19" s="30"/>
      <c r="BQ19" s="30"/>
      <c r="BR19" s="30"/>
      <c r="BS19" s="30"/>
      <c r="BT19" s="30"/>
      <c r="BU19" s="30"/>
    </row>
    <row r="20" spans="1:73" ht="12" customHeight="1" x14ac:dyDescent="0.2">
      <c r="A20" s="21">
        <v>14</v>
      </c>
      <c r="B20" s="119" t="s">
        <v>131</v>
      </c>
      <c r="C20" s="23">
        <v>0</v>
      </c>
      <c r="D20" s="23">
        <f>COUNTIF(K20:AR20,"&gt;0")-C20</f>
        <v>2</v>
      </c>
      <c r="E20" s="21">
        <f t="shared" ca="1" si="6"/>
        <v>27</v>
      </c>
      <c r="F20" s="24">
        <v>9</v>
      </c>
      <c r="G20" s="24">
        <f t="shared" ca="1" si="8"/>
        <v>0</v>
      </c>
      <c r="H20" s="24">
        <f t="shared" ca="1" si="8"/>
        <v>0</v>
      </c>
      <c r="I20" s="24">
        <v>18</v>
      </c>
      <c r="J20" s="24">
        <f ca="1">SUMIF(OFFSET($K$4,0,0,1,$J$2*5),J$4,$K20)*IF($E$2="S",15,1)</f>
        <v>0</v>
      </c>
      <c r="K20" s="25">
        <v>9</v>
      </c>
      <c r="L20" s="26"/>
      <c r="M20" s="26"/>
      <c r="N20" s="27">
        <v>18</v>
      </c>
      <c r="O20" s="51"/>
      <c r="P20" s="25"/>
      <c r="Q20" s="26"/>
      <c r="R20" s="26"/>
      <c r="S20" s="27"/>
      <c r="T20" s="51"/>
      <c r="U20" s="25"/>
      <c r="V20" s="26"/>
      <c r="W20" s="26"/>
      <c r="X20" s="27"/>
      <c r="Y20" s="51"/>
      <c r="Z20" s="25"/>
      <c r="AA20" s="26"/>
      <c r="AB20" s="26"/>
      <c r="AC20" s="177"/>
      <c r="AD20" s="177"/>
      <c r="AE20" s="177"/>
      <c r="AF20" s="177"/>
      <c r="AG20" s="177"/>
      <c r="AH20" s="51"/>
      <c r="AI20" s="25"/>
      <c r="AJ20" s="26"/>
      <c r="AK20" s="26"/>
      <c r="AL20" s="26"/>
      <c r="AM20" s="27"/>
      <c r="AN20" s="59"/>
      <c r="AO20" s="59"/>
      <c r="AP20" s="59"/>
      <c r="AQ20" s="59"/>
      <c r="AR20" s="59"/>
      <c r="AS20" s="46" t="e">
        <f>IF(OR(#REF!="o",#REF!="p",#REF!="k",#REF!="w",#REF!="s",#REF!=$AS$3,ISBLANK(#REF!)),1,0)</f>
        <v>#REF!</v>
      </c>
      <c r="AT20" s="66" t="str">
        <f t="shared" si="2"/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N20" s="1"/>
      <c r="BO20" s="30"/>
      <c r="BP20" s="30"/>
      <c r="BQ20" s="30"/>
      <c r="BR20" s="30"/>
      <c r="BS20" s="30"/>
      <c r="BT20" s="30"/>
      <c r="BU20" s="30"/>
    </row>
    <row r="21" spans="1:73" ht="12.75" customHeight="1" x14ac:dyDescent="0.2">
      <c r="A21" s="21">
        <v>15</v>
      </c>
      <c r="B21" s="119" t="s">
        <v>50</v>
      </c>
      <c r="C21" s="23">
        <v>0</v>
      </c>
      <c r="D21" s="23">
        <f>COUNTIF(K21:AR21,"&gt;0")-C21</f>
        <v>2</v>
      </c>
      <c r="E21" s="21">
        <f t="shared" ca="1" si="6"/>
        <v>18</v>
      </c>
      <c r="F21" s="24">
        <v>9</v>
      </c>
      <c r="G21" s="24"/>
      <c r="H21" s="24">
        <f ca="1">SUMIF(OFFSET($K$4,0,0,1,$J$2*5),H$4,$K21)*IF($E$2="S",15,1)</f>
        <v>0</v>
      </c>
      <c r="I21" s="24">
        <v>9</v>
      </c>
      <c r="J21" s="24">
        <f t="shared" ref="J21:J29" ca="1" si="9">SUMIF(OFFSET($K$4,0,0,1,$J$2*5),J$4,$K21)*IF($E$2="S",15,1)</f>
        <v>0</v>
      </c>
      <c r="K21" s="25"/>
      <c r="L21" s="26"/>
      <c r="M21" s="26"/>
      <c r="N21" s="27"/>
      <c r="O21" s="51"/>
      <c r="P21" s="25">
        <v>9</v>
      </c>
      <c r="Q21" s="26"/>
      <c r="R21" s="26"/>
      <c r="S21" s="27">
        <v>9</v>
      </c>
      <c r="T21" s="51"/>
      <c r="U21" s="25"/>
      <c r="V21" s="26"/>
      <c r="W21" s="26"/>
      <c r="X21" s="27"/>
      <c r="Y21" s="51"/>
      <c r="Z21" s="25"/>
      <c r="AA21" s="26"/>
      <c r="AB21" s="26"/>
      <c r="AC21" s="177"/>
      <c r="AD21" s="177"/>
      <c r="AE21" s="177"/>
      <c r="AF21" s="177"/>
      <c r="AG21" s="177"/>
      <c r="AH21" s="51"/>
      <c r="AI21" s="25"/>
      <c r="AJ21" s="26"/>
      <c r="AK21" s="26"/>
      <c r="AL21" s="26"/>
      <c r="AM21" s="27"/>
      <c r="AN21" s="59"/>
      <c r="AO21" s="59"/>
      <c r="AP21" s="59"/>
      <c r="AQ21" s="59"/>
      <c r="AR21" s="59"/>
      <c r="AS21" s="46" t="e">
        <f>IF(OR(#REF!="o",#REF!="p",#REF!="k",#REF!="w",#REF!="s",#REF!=$AS$3,ISBLANK(#REF!)),1,0)</f>
        <v>#REF!</v>
      </c>
      <c r="AT21" s="66" t="str">
        <f t="shared" ref="AT21:AT34" si="10">TRIM(CONCATENATE(IF(AND(LEN(AW21)&gt;0,AW21&gt;0),TEXT(AW$4,"#0"),""),IF(AND(LEN(AX21)&gt;0,AX21&gt;0),CONCATENATE("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",TEXT(BA$4,"#0")),""),IF(AND(LEN(BB21)&gt;0,BB21&gt;0),CONCATENATE(" ",TEXT(BB$4,"#0")),""),IF(AND(LEN(BC21)&gt;0,BC21&gt;0),CONCATENATE(" ",TEXT(BC$4,"#0")),"")))</f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N21" s="1"/>
      <c r="BO21" s="30"/>
      <c r="BP21" s="30"/>
      <c r="BQ21" s="30"/>
      <c r="BR21" s="30"/>
      <c r="BS21" s="30"/>
      <c r="BT21" s="30"/>
      <c r="BU21" s="30"/>
    </row>
    <row r="22" spans="1:73" ht="12.75" customHeight="1" x14ac:dyDescent="0.2">
      <c r="A22" s="21">
        <v>16</v>
      </c>
      <c r="B22" s="119" t="s">
        <v>48</v>
      </c>
      <c r="C22" s="23">
        <v>1</v>
      </c>
      <c r="D22" s="23">
        <f>COUNTIF(K22:AR22,"&gt;0")-C22</f>
        <v>1</v>
      </c>
      <c r="E22" s="21">
        <v>27</v>
      </c>
      <c r="F22" s="24">
        <v>9</v>
      </c>
      <c r="G22" s="24">
        <f t="shared" ref="G22:G29" ca="1" si="11">SUMIF(OFFSET($K$4,0,0,1,$J$2*5),G$4,$K22)*IF($E$2="S",15,1)</f>
        <v>0</v>
      </c>
      <c r="H22" s="24">
        <f ca="1">SUMIF(OFFSET($K$4,0,0,1,$J$2*5),H$4,$K22)*IF($E$2="S",15,1)</f>
        <v>0</v>
      </c>
      <c r="I22" s="24">
        <v>18</v>
      </c>
      <c r="J22" s="24">
        <f t="shared" ca="1" si="9"/>
        <v>0</v>
      </c>
      <c r="K22" s="25"/>
      <c r="L22" s="26"/>
      <c r="M22" s="26"/>
      <c r="N22" s="27"/>
      <c r="O22" s="51"/>
      <c r="P22" s="70">
        <v>9</v>
      </c>
      <c r="Q22" s="26"/>
      <c r="R22" s="26"/>
      <c r="S22" s="27">
        <v>18</v>
      </c>
      <c r="T22" s="51"/>
      <c r="U22" s="25"/>
      <c r="V22" s="26"/>
      <c r="W22" s="26"/>
      <c r="X22" s="27"/>
      <c r="Y22" s="51"/>
      <c r="Z22" s="25"/>
      <c r="AA22" s="26"/>
      <c r="AB22" s="26"/>
      <c r="AC22" s="177"/>
      <c r="AD22" s="177"/>
      <c r="AE22" s="177"/>
      <c r="AF22" s="177"/>
      <c r="AG22" s="177"/>
      <c r="AH22" s="51"/>
      <c r="AI22" s="25"/>
      <c r="AJ22" s="26"/>
      <c r="AK22" s="26"/>
      <c r="AL22" s="26"/>
      <c r="AM22" s="27"/>
      <c r="AN22" s="59"/>
      <c r="AO22" s="59"/>
      <c r="AP22" s="59"/>
      <c r="AQ22" s="59"/>
      <c r="AR22" s="59"/>
      <c r="AS22" s="46" t="e">
        <f>IF(OR(#REF!="o",#REF!="p",#REF!="k",#REF!="w",#REF!="s",#REF!=$AS$3,ISBLANK(#REF!)),1,0)</f>
        <v>#REF!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N22" s="1"/>
      <c r="BO22" s="30"/>
      <c r="BP22" s="30"/>
      <c r="BQ22" s="30"/>
      <c r="BR22" s="30"/>
      <c r="BS22" s="30"/>
      <c r="BT22" s="30"/>
      <c r="BU22" s="30"/>
    </row>
    <row r="23" spans="1:73" ht="24.75" customHeight="1" x14ac:dyDescent="0.2">
      <c r="A23" s="21">
        <v>17</v>
      </c>
      <c r="B23" s="119" t="s">
        <v>80</v>
      </c>
      <c r="C23" s="23">
        <v>1</v>
      </c>
      <c r="D23" s="23">
        <f>COUNTIF(K23:AR23,"&gt;0")-C23</f>
        <v>1</v>
      </c>
      <c r="E23" s="21">
        <f t="shared" ca="1" si="6"/>
        <v>27</v>
      </c>
      <c r="F23" s="24">
        <v>9</v>
      </c>
      <c r="G23" s="24">
        <f t="shared" ca="1" si="11"/>
        <v>0</v>
      </c>
      <c r="H23" s="24">
        <v>18</v>
      </c>
      <c r="I23" s="24"/>
      <c r="J23" s="24">
        <f t="shared" ca="1" si="9"/>
        <v>0</v>
      </c>
      <c r="K23" s="31"/>
      <c r="L23" s="28"/>
      <c r="M23" s="28"/>
      <c r="N23" s="32"/>
      <c r="O23" s="65"/>
      <c r="P23" s="71">
        <v>9</v>
      </c>
      <c r="Q23" s="28"/>
      <c r="R23" s="28">
        <v>18</v>
      </c>
      <c r="S23" s="32"/>
      <c r="T23" s="65"/>
      <c r="U23" s="31"/>
      <c r="V23" s="28"/>
      <c r="W23" s="28"/>
      <c r="X23" s="32"/>
      <c r="Y23" s="65"/>
      <c r="Z23" s="31"/>
      <c r="AA23" s="28"/>
      <c r="AB23" s="28"/>
      <c r="AC23" s="178"/>
      <c r="AD23" s="178"/>
      <c r="AE23" s="178"/>
      <c r="AF23" s="178"/>
      <c r="AG23" s="178"/>
      <c r="AH23" s="65"/>
      <c r="AI23" s="31"/>
      <c r="AJ23" s="28"/>
      <c r="AK23" s="28"/>
      <c r="AL23" s="26"/>
      <c r="AM23" s="32"/>
      <c r="AN23" s="59"/>
      <c r="AO23" s="59"/>
      <c r="AP23" s="59"/>
      <c r="AQ23" s="59"/>
      <c r="AR23" s="59"/>
      <c r="AS23" s="46" t="e">
        <f>IF(OR(#REF!="o",#REF!="p",#REF!="k",#REF!="w",#REF!="s",#REF!=$AS$3,ISBLANK(#REF!)),1,0)</f>
        <v>#REF!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N23" s="1"/>
      <c r="BO23" s="30"/>
      <c r="BP23" s="30"/>
      <c r="BQ23" s="30"/>
      <c r="BR23" s="30"/>
      <c r="BS23" s="30"/>
      <c r="BT23" s="30"/>
      <c r="BU23" s="30"/>
    </row>
    <row r="24" spans="1:73" ht="12.75" customHeight="1" x14ac:dyDescent="0.2">
      <c r="A24" s="21">
        <v>18</v>
      </c>
      <c r="B24" s="119" t="s">
        <v>81</v>
      </c>
      <c r="C24" s="23"/>
      <c r="D24" s="23">
        <v>2</v>
      </c>
      <c r="E24" s="21">
        <f t="shared" ca="1" si="6"/>
        <v>18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9</v>
      </c>
      <c r="J24" s="24">
        <f t="shared" ca="1" si="9"/>
        <v>0</v>
      </c>
      <c r="K24" s="25"/>
      <c r="L24" s="26"/>
      <c r="M24" s="26"/>
      <c r="N24" s="27"/>
      <c r="O24" s="51"/>
      <c r="P24" s="31">
        <v>9</v>
      </c>
      <c r="Q24" s="26"/>
      <c r="R24" s="26"/>
      <c r="S24" s="27">
        <v>9</v>
      </c>
      <c r="T24" s="51"/>
      <c r="U24" s="25"/>
      <c r="V24" s="26"/>
      <c r="W24" s="26"/>
      <c r="X24" s="27"/>
      <c r="Y24" s="51"/>
      <c r="Z24" s="25"/>
      <c r="AA24" s="26"/>
      <c r="AB24" s="26"/>
      <c r="AC24" s="177"/>
      <c r="AD24" s="177"/>
      <c r="AE24" s="177"/>
      <c r="AF24" s="177"/>
      <c r="AG24" s="177"/>
      <c r="AH24" s="51"/>
      <c r="AI24" s="25"/>
      <c r="AJ24" s="26"/>
      <c r="AK24" s="26"/>
      <c r="AL24" s="26"/>
      <c r="AM24" s="27"/>
      <c r="AN24" s="59"/>
      <c r="AO24" s="59"/>
      <c r="AP24" s="59"/>
      <c r="AQ24" s="59"/>
      <c r="AR24" s="59"/>
      <c r="AS24" s="46" t="e">
        <f>IF(OR(#REF!="o",#REF!="p",#REF!="k",#REF!="w",#REF!="s",#REF!=$AS$3,ISBLANK(#REF!)),1,0)</f>
        <v>#REF!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N24" s="1"/>
      <c r="BO24" s="30"/>
      <c r="BP24" s="30"/>
      <c r="BQ24" s="30"/>
      <c r="BR24" s="30"/>
      <c r="BS24" s="30"/>
      <c r="BT24" s="30"/>
      <c r="BU24" s="30"/>
    </row>
    <row r="25" spans="1:73" ht="12.75" customHeight="1" x14ac:dyDescent="0.2">
      <c r="A25" s="21">
        <v>19</v>
      </c>
      <c r="B25" s="119" t="s">
        <v>82</v>
      </c>
      <c r="C25" s="23"/>
      <c r="D25" s="23">
        <f>COUNTIF(K25:AR25,"&gt;0")-C25</f>
        <v>2</v>
      </c>
      <c r="E25" s="21">
        <f t="shared" ca="1" si="6"/>
        <v>27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18</v>
      </c>
      <c r="J25" s="24">
        <f t="shared" ca="1" si="9"/>
        <v>0</v>
      </c>
      <c r="K25" s="25"/>
      <c r="L25" s="26"/>
      <c r="M25" s="26"/>
      <c r="N25" s="27"/>
      <c r="O25" s="51"/>
      <c r="P25" s="25"/>
      <c r="Q25" s="26"/>
      <c r="R25" s="26"/>
      <c r="S25" s="27"/>
      <c r="T25" s="51"/>
      <c r="U25" s="26">
        <v>9</v>
      </c>
      <c r="V25" s="28"/>
      <c r="W25" s="28"/>
      <c r="X25" s="32">
        <v>18</v>
      </c>
      <c r="Y25" s="51"/>
      <c r="Z25" s="25"/>
      <c r="AA25" s="26"/>
      <c r="AB25" s="26"/>
      <c r="AC25" s="177"/>
      <c r="AD25" s="177"/>
      <c r="AE25" s="177"/>
      <c r="AF25" s="177"/>
      <c r="AG25" s="177"/>
      <c r="AH25" s="51"/>
      <c r="AI25" s="25"/>
      <c r="AJ25" s="26"/>
      <c r="AK25" s="26"/>
      <c r="AL25" s="26"/>
      <c r="AM25" s="27"/>
      <c r="AN25" s="59"/>
      <c r="AO25" s="59"/>
      <c r="AP25" s="59"/>
      <c r="AQ25" s="59"/>
      <c r="AR25" s="59"/>
      <c r="AS25" s="46" t="e">
        <f>IF(OR(#REF!="o",#REF!="p",#REF!="k",#REF!="w",#REF!="s",#REF!=$AS$3,ISBLANK(#REF!)),1,0)</f>
        <v>#REF!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N25" s="1"/>
      <c r="BO25" s="30"/>
      <c r="BP25" s="30"/>
      <c r="BQ25" s="30"/>
      <c r="BR25" s="30"/>
      <c r="BS25" s="30"/>
      <c r="BT25" s="30"/>
      <c r="BU25" s="30"/>
    </row>
    <row r="26" spans="1:73" ht="12.75" customHeight="1" x14ac:dyDescent="0.2">
      <c r="A26" s="21">
        <v>20</v>
      </c>
      <c r="B26" s="119" t="s">
        <v>65</v>
      </c>
      <c r="C26" s="23"/>
      <c r="D26" s="23">
        <f>COUNTIF(K26:AR26,"&gt;0")-C26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31"/>
      <c r="L26" s="26"/>
      <c r="M26" s="26"/>
      <c r="N26" s="27"/>
      <c r="O26" s="65"/>
      <c r="P26" s="31"/>
      <c r="Q26" s="26"/>
      <c r="R26" s="26"/>
      <c r="S26" s="27"/>
      <c r="T26" s="51"/>
      <c r="U26" s="26">
        <v>9</v>
      </c>
      <c r="V26" s="26"/>
      <c r="W26" s="26"/>
      <c r="X26" s="27">
        <v>9</v>
      </c>
      <c r="Y26" s="29"/>
      <c r="Z26" s="25"/>
      <c r="AA26" s="26"/>
      <c r="AB26" s="26"/>
      <c r="AC26" s="177"/>
      <c r="AD26" s="177"/>
      <c r="AE26" s="177"/>
      <c r="AF26" s="177"/>
      <c r="AG26" s="177"/>
      <c r="AH26" s="51"/>
      <c r="AI26" s="25"/>
      <c r="AJ26" s="26"/>
      <c r="AK26" s="26"/>
      <c r="AL26" s="26"/>
      <c r="AM26" s="27"/>
      <c r="AN26" s="59"/>
      <c r="AO26" s="59"/>
      <c r="AP26" s="59"/>
      <c r="AQ26" s="59"/>
      <c r="AR26" s="59"/>
      <c r="AS26" s="46" t="e">
        <f>IF(OR(#REF!="o",#REF!="p",#REF!="k",#REF!="w",#REF!="s",#REF!=$AS$3,ISBLANK(#REF!)),1,0)</f>
        <v>#REF!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N26" s="1"/>
      <c r="BO26" s="30"/>
      <c r="BP26" s="30"/>
      <c r="BQ26" s="30"/>
      <c r="BR26" s="30"/>
      <c r="BS26" s="30"/>
      <c r="BT26" s="30"/>
      <c r="BU26" s="30"/>
    </row>
    <row r="27" spans="1:73" ht="12.75" customHeight="1" x14ac:dyDescent="0.2">
      <c r="A27" s="21">
        <v>21</v>
      </c>
      <c r="B27" s="119" t="s">
        <v>64</v>
      </c>
      <c r="C27" s="23"/>
      <c r="D27" s="23">
        <f>COUNTIF(K27:AR27,"&gt;0")-C27</f>
        <v>2</v>
      </c>
      <c r="E27" s="21">
        <f t="shared" ca="1" si="6"/>
        <v>18</v>
      </c>
      <c r="F27" s="24">
        <v>9</v>
      </c>
      <c r="G27" s="24">
        <f t="shared" ca="1" si="11"/>
        <v>0</v>
      </c>
      <c r="H27" s="24">
        <f ca="1">SUMIF(OFFSET($K$4,0,0,1,$J$2*5),H$4,$K27)*IF($E$2="S",15,1)</f>
        <v>0</v>
      </c>
      <c r="I27" s="24">
        <v>9</v>
      </c>
      <c r="J27" s="24">
        <f t="shared" ca="1" si="9"/>
        <v>0</v>
      </c>
      <c r="K27" s="94"/>
      <c r="L27" s="26"/>
      <c r="M27" s="26"/>
      <c r="N27" s="27"/>
      <c r="O27" s="51"/>
      <c r="P27" s="25"/>
      <c r="Q27" s="26"/>
      <c r="R27" s="26"/>
      <c r="S27" s="27"/>
      <c r="T27" s="51"/>
      <c r="U27" s="26">
        <v>9</v>
      </c>
      <c r="V27" s="28"/>
      <c r="W27" s="28"/>
      <c r="X27" s="27">
        <v>9</v>
      </c>
      <c r="Y27" s="51"/>
      <c r="Z27" s="31"/>
      <c r="AA27" s="28"/>
      <c r="AB27" s="28"/>
      <c r="AC27" s="178"/>
      <c r="AD27" s="178"/>
      <c r="AE27" s="178"/>
      <c r="AF27" s="178"/>
      <c r="AG27" s="178"/>
      <c r="AH27" s="51"/>
      <c r="AI27" s="25"/>
      <c r="AJ27" s="26"/>
      <c r="AK27" s="26"/>
      <c r="AL27" s="26"/>
      <c r="AM27" s="27"/>
      <c r="AN27" s="59"/>
      <c r="AO27" s="59"/>
      <c r="AP27" s="59"/>
      <c r="AQ27" s="59"/>
      <c r="AR27" s="59"/>
      <c r="AS27" s="46" t="e">
        <f>IF(OR(#REF!="o",#REF!="p",#REF!="k",#REF!="w",#REF!="s",#REF!=$AS$3,ISBLANK(#REF!)),1,0)</f>
        <v>#REF!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N27" s="1"/>
      <c r="BO27" s="30"/>
      <c r="BP27" s="30"/>
      <c r="BQ27" s="30"/>
      <c r="BR27" s="30"/>
      <c r="BS27" s="30"/>
      <c r="BT27" s="30"/>
      <c r="BU27" s="30"/>
    </row>
    <row r="28" spans="1:73" ht="12.75" customHeight="1" x14ac:dyDescent="0.2">
      <c r="A28" s="21">
        <v>22</v>
      </c>
      <c r="B28" s="119" t="s">
        <v>51</v>
      </c>
      <c r="C28" s="23">
        <v>0</v>
      </c>
      <c r="D28" s="23">
        <f>COUNTIF(K28:AR28,"&gt;0")-C28</f>
        <v>1</v>
      </c>
      <c r="E28" s="21">
        <f t="shared" ca="1" si="6"/>
        <v>18</v>
      </c>
      <c r="F28" s="24">
        <f ca="1">SUMIF(OFFSET($K$4,0,0,1,$J$2*5),F$4,$K28)*IF($E$2="S",15,1)</f>
        <v>0</v>
      </c>
      <c r="G28" s="24">
        <f t="shared" ca="1" si="11"/>
        <v>0</v>
      </c>
      <c r="H28" s="24">
        <v>18</v>
      </c>
      <c r="I28" s="24">
        <f ca="1">SUMIF(OFFSET($K$4,0,0,1,$J$2*5),I$4,$K28)*IF($E$2="S",15,1)</f>
        <v>0</v>
      </c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>
        <v>18</v>
      </c>
      <c r="X28" s="32"/>
      <c r="Y28" s="51"/>
      <c r="Z28" s="25"/>
      <c r="AA28" s="26"/>
      <c r="AB28" s="26"/>
      <c r="AC28" s="177"/>
      <c r="AD28" s="177"/>
      <c r="AE28" s="177"/>
      <c r="AF28" s="177"/>
      <c r="AG28" s="177"/>
      <c r="AH28" s="51"/>
      <c r="AI28" s="25"/>
      <c r="AJ28" s="26"/>
      <c r="AK28" s="26"/>
      <c r="AL28" s="26"/>
      <c r="AM28" s="27"/>
      <c r="AN28" s="59"/>
      <c r="AO28" s="59"/>
      <c r="AP28" s="59"/>
      <c r="AQ28" s="59"/>
      <c r="AR28" s="59"/>
      <c r="AS28" s="46" t="e">
        <f>IF(OR(#REF!="o",#REF!="p",#REF!="k",#REF!="w",#REF!="s",#REF!=$AS$3,ISBLANK(#REF!)),1,0)</f>
        <v>#REF!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N28" s="1"/>
      <c r="BO28" s="30"/>
      <c r="BP28" s="30"/>
      <c r="BQ28" s="30"/>
      <c r="BR28" s="30"/>
      <c r="BS28" s="30"/>
      <c r="BT28" s="30"/>
      <c r="BU28" s="30"/>
    </row>
    <row r="29" spans="1:73" ht="12.75" customHeight="1" x14ac:dyDescent="0.2">
      <c r="A29" s="21">
        <v>23</v>
      </c>
      <c r="B29" s="119" t="s">
        <v>84</v>
      </c>
      <c r="C29" s="23">
        <v>1</v>
      </c>
      <c r="D29" s="23">
        <f>COUNTIF(K29:AR29,"&gt;0")-C29</f>
        <v>1</v>
      </c>
      <c r="E29" s="21">
        <f t="shared" ca="1" si="6"/>
        <v>27</v>
      </c>
      <c r="F29" s="24">
        <v>9</v>
      </c>
      <c r="G29" s="24">
        <f t="shared" ca="1" si="11"/>
        <v>0</v>
      </c>
      <c r="H29" s="24">
        <v>18</v>
      </c>
      <c r="I29" s="24"/>
      <c r="J29" s="24">
        <f t="shared" ca="1" si="9"/>
        <v>0</v>
      </c>
      <c r="K29" s="25"/>
      <c r="L29" s="26"/>
      <c r="M29" s="26"/>
      <c r="N29" s="27"/>
      <c r="O29" s="51"/>
      <c r="P29" s="25"/>
      <c r="Q29" s="26"/>
      <c r="R29" s="26"/>
      <c r="S29" s="27"/>
      <c r="T29" s="51"/>
      <c r="U29" s="31"/>
      <c r="V29" s="28"/>
      <c r="W29" s="28"/>
      <c r="X29" s="32"/>
      <c r="Y29" s="51"/>
      <c r="Z29" s="70">
        <v>9</v>
      </c>
      <c r="AA29" s="26"/>
      <c r="AB29" s="26">
        <v>18</v>
      </c>
      <c r="AC29" s="177"/>
      <c r="AD29" s="177"/>
      <c r="AE29" s="177"/>
      <c r="AF29" s="177"/>
      <c r="AG29" s="177"/>
      <c r="AH29" s="51"/>
      <c r="AI29" s="25"/>
      <c r="AJ29" s="26"/>
      <c r="AK29" s="26"/>
      <c r="AL29" s="26"/>
      <c r="AM29" s="27"/>
      <c r="AN29" s="59"/>
      <c r="AO29" s="59"/>
      <c r="AP29" s="59"/>
      <c r="AQ29" s="59"/>
      <c r="AR29" s="59"/>
      <c r="AS29" s="46" t="e">
        <f>IF(OR(#REF!="o",#REF!="p",#REF!="k",#REF!="w",#REF!="s",#REF!=$AS$3,ISBLANK(#REF!)),1,0)</f>
        <v>#REF!</v>
      </c>
      <c r="AT29" s="66" t="str">
        <f t="shared" si="10"/>
        <v/>
      </c>
      <c r="AU29" s="16"/>
      <c r="AW29" s="30"/>
      <c r="AX29" s="30"/>
      <c r="AY29" s="30"/>
      <c r="AZ29" s="30"/>
      <c r="BA29" s="30"/>
      <c r="BB29" s="30"/>
      <c r="BC29" s="30"/>
      <c r="BE29" s="16"/>
      <c r="BL29" s="6"/>
      <c r="BN29" s="1"/>
      <c r="BO29" s="30"/>
      <c r="BP29" s="30"/>
      <c r="BQ29" s="30"/>
      <c r="BR29" s="30"/>
      <c r="BS29" s="30"/>
      <c r="BT29" s="30"/>
    </row>
    <row r="30" spans="1:73" x14ac:dyDescent="0.2">
      <c r="A30" s="77" t="s">
        <v>18</v>
      </c>
      <c r="B30" s="121" t="s">
        <v>25</v>
      </c>
      <c r="C30" s="88">
        <f>SUM(C31:C46)</f>
        <v>5</v>
      </c>
      <c r="D30" s="88">
        <f t="shared" ref="D30:AM30" si="12">SUM(D31:D46)</f>
        <v>23</v>
      </c>
      <c r="E30" s="88">
        <f t="shared" ca="1" si="12"/>
        <v>351</v>
      </c>
      <c r="F30" s="88">
        <f t="shared" ca="1" si="12"/>
        <v>162</v>
      </c>
      <c r="G30" s="88">
        <f t="shared" ca="1" si="12"/>
        <v>18</v>
      </c>
      <c r="H30" s="88">
        <f t="shared" ca="1" si="12"/>
        <v>126</v>
      </c>
      <c r="I30" s="88">
        <f t="shared" ca="1" si="12"/>
        <v>45</v>
      </c>
      <c r="J30" s="88">
        <f t="shared" ca="1" si="12"/>
        <v>0</v>
      </c>
      <c r="K30" s="88">
        <f t="shared" si="12"/>
        <v>18</v>
      </c>
      <c r="L30" s="88">
        <f t="shared" si="12"/>
        <v>0</v>
      </c>
      <c r="M30" s="88">
        <f t="shared" si="12"/>
        <v>0</v>
      </c>
      <c r="N30" s="88">
        <f t="shared" si="12"/>
        <v>18</v>
      </c>
      <c r="O30" s="88">
        <f t="shared" si="12"/>
        <v>0</v>
      </c>
      <c r="P30" s="88">
        <f t="shared" si="12"/>
        <v>27</v>
      </c>
      <c r="Q30" s="88">
        <f t="shared" si="12"/>
        <v>9</v>
      </c>
      <c r="R30" s="88">
        <f t="shared" si="12"/>
        <v>9</v>
      </c>
      <c r="S30" s="88">
        <f t="shared" si="12"/>
        <v>9</v>
      </c>
      <c r="T30" s="88">
        <f t="shared" si="12"/>
        <v>0</v>
      </c>
      <c r="U30" s="88">
        <f t="shared" si="12"/>
        <v>72</v>
      </c>
      <c r="V30" s="88">
        <f t="shared" si="12"/>
        <v>0</v>
      </c>
      <c r="W30" s="88">
        <f t="shared" si="12"/>
        <v>54</v>
      </c>
      <c r="X30" s="88">
        <f t="shared" si="12"/>
        <v>9</v>
      </c>
      <c r="Y30" s="88">
        <f t="shared" si="12"/>
        <v>0</v>
      </c>
      <c r="Z30" s="88">
        <f t="shared" si="12"/>
        <v>36</v>
      </c>
      <c r="AA30" s="88">
        <f t="shared" si="12"/>
        <v>9</v>
      </c>
      <c r="AB30" s="88">
        <f t="shared" si="12"/>
        <v>63</v>
      </c>
      <c r="AC30" s="88"/>
      <c r="AD30" s="88"/>
      <c r="AE30" s="88"/>
      <c r="AF30" s="88"/>
      <c r="AG30" s="88"/>
      <c r="AH30" s="88">
        <f t="shared" si="12"/>
        <v>0</v>
      </c>
      <c r="AI30" s="88">
        <f t="shared" si="12"/>
        <v>0</v>
      </c>
      <c r="AJ30" s="88">
        <f t="shared" si="12"/>
        <v>0</v>
      </c>
      <c r="AK30" s="88">
        <f t="shared" si="12"/>
        <v>0</v>
      </c>
      <c r="AL30" s="88">
        <f t="shared" si="12"/>
        <v>0</v>
      </c>
      <c r="AM30" s="88">
        <f t="shared" si="12"/>
        <v>0</v>
      </c>
      <c r="AN30" s="59"/>
      <c r="AO30" s="59"/>
      <c r="AP30" s="59"/>
      <c r="AQ30" s="59"/>
      <c r="AR30" s="59"/>
      <c r="AS30" s="46"/>
      <c r="AT30" s="2" t="str">
        <f t="shared" si="10"/>
        <v/>
      </c>
      <c r="AU30" s="16"/>
      <c r="AV30" s="105"/>
      <c r="AW30" s="41"/>
      <c r="AX30" s="41"/>
      <c r="AY30" s="41"/>
      <c r="AZ30" s="41"/>
      <c r="BA30" s="41"/>
      <c r="BB30" s="41"/>
      <c r="BC30" s="41"/>
      <c r="BE30" s="16"/>
      <c r="BM30" s="107"/>
      <c r="BN30" s="16"/>
      <c r="BU30" s="30"/>
    </row>
    <row r="31" spans="1:73" ht="12.75" customHeight="1" x14ac:dyDescent="0.2">
      <c r="A31" s="21">
        <v>24</v>
      </c>
      <c r="B31" s="119" t="s">
        <v>71</v>
      </c>
      <c r="C31" s="23"/>
      <c r="D31" s="23">
        <v>2</v>
      </c>
      <c r="E31" s="21">
        <f>SUM(F31:J31)</f>
        <v>18</v>
      </c>
      <c r="F31" s="24">
        <v>9</v>
      </c>
      <c r="G31" s="24"/>
      <c r="H31" s="24"/>
      <c r="I31" s="24">
        <v>9</v>
      </c>
      <c r="J31" s="24"/>
      <c r="K31" s="31">
        <v>9</v>
      </c>
      <c r="L31" s="28"/>
      <c r="M31" s="28"/>
      <c r="N31" s="32">
        <v>9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177"/>
      <c r="AD31" s="177"/>
      <c r="AE31" s="177"/>
      <c r="AF31" s="177"/>
      <c r="AG31" s="177"/>
      <c r="AH31" s="51"/>
      <c r="AI31" s="25"/>
      <c r="AJ31" s="26"/>
      <c r="AK31" s="26"/>
      <c r="AL31" s="26"/>
      <c r="AM31" s="27"/>
      <c r="AN31" s="59"/>
      <c r="AO31" s="59"/>
      <c r="AP31" s="59"/>
      <c r="AQ31" s="59"/>
      <c r="AR31" s="59"/>
      <c r="AS31" s="46" t="e">
        <f>IF(OR(#REF!="o",#REF!="p",#REF!="k",#REF!="w",#REF!="s",#REF!=$AS$3,ISBLANK(#REF!)),1,0)</f>
        <v>#REF!</v>
      </c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N31" s="1"/>
      <c r="BO31" s="30"/>
      <c r="BP31" s="30"/>
      <c r="BQ31" s="30"/>
      <c r="BR31" s="30"/>
      <c r="BS31" s="30"/>
      <c r="BT31" s="30"/>
      <c r="BU31" s="30"/>
    </row>
    <row r="32" spans="1:73" ht="12.75" customHeight="1" x14ac:dyDescent="0.2">
      <c r="A32" s="21">
        <v>25</v>
      </c>
      <c r="B32" s="119" t="s">
        <v>57</v>
      </c>
      <c r="C32" s="23">
        <v>0</v>
      </c>
      <c r="D32" s="23">
        <v>2</v>
      </c>
      <c r="E32" s="21">
        <f ca="1">SUM(F32:J32)</f>
        <v>18</v>
      </c>
      <c r="F32" s="24">
        <v>9</v>
      </c>
      <c r="G32" s="24">
        <f ca="1">SUMIF(OFFSET($K$4,0,0,1,$J$2*5),G$4,$K32)*IF($E$2="S",15,1)</f>
        <v>0</v>
      </c>
      <c r="H32" s="24">
        <f ca="1">SUMIF(OFFSET($K$4,0,0,1,$J$2*5),H$4,$K32)*IF($E$2="S",15,1)</f>
        <v>0</v>
      </c>
      <c r="I32" s="24">
        <v>9</v>
      </c>
      <c r="J32" s="24">
        <f ca="1">SUMIF(OFFSET($K$4,0,0,1,$J$2*5),J$4,$K32)*IF($E$2="S",15,1)</f>
        <v>0</v>
      </c>
      <c r="K32" s="25">
        <v>9</v>
      </c>
      <c r="L32" s="26"/>
      <c r="M32" s="26"/>
      <c r="N32" s="27">
        <v>9</v>
      </c>
      <c r="O32" s="51"/>
      <c r="P32" s="25"/>
      <c r="Q32" s="26"/>
      <c r="R32" s="26"/>
      <c r="S32" s="27"/>
      <c r="T32" s="51"/>
      <c r="U32" s="25"/>
      <c r="V32" s="26"/>
      <c r="W32" s="26"/>
      <c r="X32" s="27"/>
      <c r="Y32" s="51"/>
      <c r="Z32" s="25"/>
      <c r="AA32" s="26"/>
      <c r="AB32" s="26"/>
      <c r="AC32" s="177"/>
      <c r="AD32" s="177"/>
      <c r="AE32" s="177"/>
      <c r="AF32" s="177"/>
      <c r="AG32" s="177"/>
      <c r="AH32" s="51"/>
      <c r="AI32" s="25"/>
      <c r="AJ32" s="26"/>
      <c r="AK32" s="26"/>
      <c r="AL32" s="26"/>
      <c r="AM32" s="27"/>
      <c r="AN32" s="59"/>
      <c r="AO32" s="59"/>
      <c r="AP32" s="59"/>
      <c r="AQ32" s="59"/>
      <c r="AR32" s="59"/>
      <c r="AS32" s="46" t="e">
        <f>IF(OR(#REF!="o",#REF!="p",#REF!="k",#REF!="w",#REF!="s",#REF!=$AS$3,ISBLANK(#REF!)),1,0)</f>
        <v>#REF!</v>
      </c>
      <c r="AT32" s="66" t="str">
        <f t="shared" si="10"/>
        <v/>
      </c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N32" s="1"/>
      <c r="BO32" s="30"/>
      <c r="BP32" s="30"/>
      <c r="BQ32" s="30"/>
      <c r="BR32" s="30"/>
      <c r="BS32" s="30"/>
      <c r="BT32" s="30"/>
      <c r="BU32" s="30"/>
    </row>
    <row r="33" spans="1:73" ht="12.75" customHeight="1" x14ac:dyDescent="0.2">
      <c r="A33" s="21">
        <v>26</v>
      </c>
      <c r="B33" s="119" t="s">
        <v>68</v>
      </c>
      <c r="C33" s="23">
        <v>0</v>
      </c>
      <c r="D33" s="23">
        <f>COUNTIF(K33:AR33,"&gt;0")-C33</f>
        <v>2</v>
      </c>
      <c r="E33" s="21">
        <f t="shared" ref="E33:E45" ca="1" si="13">SUM(F33:J33)</f>
        <v>18</v>
      </c>
      <c r="F33" s="24">
        <v>9</v>
      </c>
      <c r="G33" s="24">
        <v>9</v>
      </c>
      <c r="H33" s="24">
        <f ca="1">SUMIF(OFFSET($K$4,0,0,1,$J$2*5),H$4,$K33)*IF($E$2="S",15,1)</f>
        <v>0</v>
      </c>
      <c r="I33" s="24">
        <f ca="1">SUMIF(OFFSET($K$4,0,0,1,$J$2*5),I$4,$K33)*IF($E$2="S",15,1)</f>
        <v>0</v>
      </c>
      <c r="J33" s="24">
        <f ca="1">SUMIF(OFFSET($K$4,0,0,1,$J$2*5),J$4,$K33)*IF($E$2="S",15,1)</f>
        <v>0</v>
      </c>
      <c r="K33" s="25"/>
      <c r="L33" s="26"/>
      <c r="M33" s="26"/>
      <c r="N33" s="27"/>
      <c r="O33" s="51"/>
      <c r="P33" s="25">
        <v>9</v>
      </c>
      <c r="Q33" s="26">
        <v>9</v>
      </c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177"/>
      <c r="AD33" s="177"/>
      <c r="AE33" s="177"/>
      <c r="AF33" s="177"/>
      <c r="AG33" s="177"/>
      <c r="AH33" s="51"/>
      <c r="AI33" s="25"/>
      <c r="AJ33" s="26"/>
      <c r="AK33" s="26"/>
      <c r="AL33" s="26"/>
      <c r="AM33" s="27"/>
      <c r="AN33" s="59"/>
      <c r="AO33" s="59"/>
      <c r="AP33" s="59"/>
      <c r="AQ33" s="59"/>
      <c r="AR33" s="59"/>
      <c r="AS33" s="46" t="e">
        <f>IF(OR(#REF!="o",#REF!="p",#REF!="k",#REF!="w",#REF!="s",#REF!=$AS$3,ISBLANK(#REF!)),1,0)</f>
        <v>#REF!</v>
      </c>
      <c r="AT33" s="66" t="str">
        <f t="shared" si="10"/>
        <v/>
      </c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N33" s="1"/>
      <c r="BO33" s="30"/>
      <c r="BP33" s="30"/>
      <c r="BQ33" s="30"/>
      <c r="BR33" s="30"/>
      <c r="BS33" s="30"/>
      <c r="BT33" s="30"/>
      <c r="BU33" s="30"/>
    </row>
    <row r="34" spans="1:73" ht="25.5" customHeight="1" x14ac:dyDescent="0.2">
      <c r="A34" s="21">
        <v>27</v>
      </c>
      <c r="B34" s="123" t="s">
        <v>59</v>
      </c>
      <c r="C34" s="23">
        <v>0</v>
      </c>
      <c r="D34" s="23">
        <v>2</v>
      </c>
      <c r="E34" s="21">
        <f t="shared" ca="1" si="13"/>
        <v>18</v>
      </c>
      <c r="F34" s="24">
        <v>9</v>
      </c>
      <c r="G34" s="24">
        <f ca="1">SUMIF(OFFSET($K$4,0,0,1,$J$2*5),G$4,$K34)*IF($E$2="S",15,1)</f>
        <v>0</v>
      </c>
      <c r="H34" s="24">
        <f ca="1">SUMIF(OFFSET($K$4,0,0,1,$J$2*5),H$4,$K34)*IF($E$2="S",15,1)</f>
        <v>0</v>
      </c>
      <c r="I34" s="24">
        <v>9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/>
      <c r="R34" s="26"/>
      <c r="S34" s="27">
        <v>9</v>
      </c>
      <c r="T34" s="51"/>
      <c r="U34" s="86"/>
      <c r="V34" s="58"/>
      <c r="W34" s="26"/>
      <c r="X34" s="27"/>
      <c r="Y34" s="51"/>
      <c r="Z34" s="86"/>
      <c r="AA34" s="26"/>
      <c r="AB34" s="26"/>
      <c r="AC34" s="177"/>
      <c r="AD34" s="177"/>
      <c r="AE34" s="177"/>
      <c r="AF34" s="177"/>
      <c r="AG34" s="177"/>
      <c r="AH34" s="51"/>
      <c r="AI34" s="25"/>
      <c r="AJ34" s="26"/>
      <c r="AK34" s="26"/>
      <c r="AL34" s="30"/>
      <c r="AM34" s="27"/>
      <c r="AN34" s="59"/>
      <c r="AO34" s="59"/>
      <c r="AP34" s="59"/>
      <c r="AQ34" s="59"/>
      <c r="AR34" s="59"/>
      <c r="AS34" s="46" t="e">
        <f>IF(OR(#REF!="o",#REF!="p",#REF!="k",#REF!="w",#REF!="s",#REF!=$AS$3,ISBLANK(#REF!)),1,0)</f>
        <v>#REF!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L34" s="6"/>
      <c r="BN34" s="1"/>
      <c r="BO34" s="30"/>
      <c r="BP34" s="30"/>
      <c r="BQ34" s="30"/>
      <c r="BR34" s="30"/>
      <c r="BS34" s="30"/>
      <c r="BT34" s="30"/>
      <c r="BU34" s="30"/>
    </row>
    <row r="35" spans="1:73" ht="12.75" customHeight="1" x14ac:dyDescent="0.2">
      <c r="A35" s="21">
        <v>28</v>
      </c>
      <c r="B35" s="119" t="s">
        <v>69</v>
      </c>
      <c r="C35" s="23"/>
      <c r="D35" s="23">
        <v>2</v>
      </c>
      <c r="E35" s="21">
        <f t="shared" si="13"/>
        <v>18</v>
      </c>
      <c r="F35" s="24">
        <v>9</v>
      </c>
      <c r="G35" s="24"/>
      <c r="H35" s="24">
        <v>9</v>
      </c>
      <c r="I35" s="24"/>
      <c r="J35" s="24"/>
      <c r="K35" s="25"/>
      <c r="L35" s="26"/>
      <c r="M35" s="26"/>
      <c r="N35" s="27"/>
      <c r="O35" s="51"/>
      <c r="P35" s="25">
        <v>9</v>
      </c>
      <c r="Q35" s="26"/>
      <c r="R35" s="26">
        <v>9</v>
      </c>
      <c r="S35" s="27"/>
      <c r="T35" s="51"/>
      <c r="U35" s="25"/>
      <c r="V35" s="26"/>
      <c r="W35" s="28"/>
      <c r="X35" s="32"/>
      <c r="Y35" s="51"/>
      <c r="Z35" s="91"/>
      <c r="AA35" s="26"/>
      <c r="AB35" s="26"/>
      <c r="AC35" s="177"/>
      <c r="AD35" s="177"/>
      <c r="AE35" s="177"/>
      <c r="AF35" s="177"/>
      <c r="AG35" s="177"/>
      <c r="AH35" s="51"/>
      <c r="AI35" s="25"/>
      <c r="AJ35" s="26"/>
      <c r="AK35" s="26"/>
      <c r="AL35" s="26"/>
      <c r="AM35" s="27"/>
      <c r="AN35" s="59"/>
      <c r="AO35" s="59"/>
      <c r="AP35" s="59"/>
      <c r="AQ35" s="59"/>
      <c r="AR35" s="59"/>
      <c r="AS35" s="46" t="e">
        <f>IF(OR(#REF!="o",#REF!="p",#REF!="k",#REF!="w",#REF!="s",#REF!=$AS$3,ISBLANK(#REF!)),1,0)</f>
        <v>#REF!</v>
      </c>
      <c r="AT35" s="66"/>
      <c r="AU35" s="16"/>
      <c r="AW35" s="30"/>
      <c r="AX35" s="30"/>
      <c r="AY35" s="30"/>
      <c r="AZ35" s="30"/>
      <c r="BA35" s="30"/>
      <c r="BB35" s="30"/>
      <c r="BC35" s="30"/>
      <c r="BE35" s="16"/>
      <c r="BL35" s="6"/>
      <c r="BN35" s="1"/>
      <c r="BO35" s="30"/>
      <c r="BP35" s="30"/>
      <c r="BQ35" s="30"/>
      <c r="BR35" s="30"/>
      <c r="BS35" s="30"/>
      <c r="BT35" s="30"/>
      <c r="BU35" s="30"/>
    </row>
    <row r="36" spans="1:73" ht="12.75" customHeight="1" x14ac:dyDescent="0.2">
      <c r="A36" s="21">
        <v>29</v>
      </c>
      <c r="B36" s="119" t="s">
        <v>85</v>
      </c>
      <c r="C36" s="23">
        <v>1</v>
      </c>
      <c r="D36" s="23">
        <f>COUNTIF(K36:AR36,"&gt;0")-C36</f>
        <v>1</v>
      </c>
      <c r="E36" s="21">
        <f t="shared" ca="1" si="13"/>
        <v>36</v>
      </c>
      <c r="F36" s="24">
        <v>18</v>
      </c>
      <c r="G36" s="24">
        <f ca="1">SUMIF(OFFSET($K$4,0,0,1,$J$2*5),G$4,$K36)*IF($E$2="S",15,1)</f>
        <v>0</v>
      </c>
      <c r="H36" s="24">
        <v>18</v>
      </c>
      <c r="I36" s="24">
        <f ca="1">SUMIF(OFFSET($K$4,0,0,1,$J$2*5),I$4,$K36)*IF($E$2="S",15,1)</f>
        <v>0</v>
      </c>
      <c r="J36" s="24">
        <f ca="1">SUMIF(OFFSET($K$4,0,0,1,$J$2*5),J$4,$K36)*IF($E$2="S",15,1)</f>
        <v>0</v>
      </c>
      <c r="K36" s="25"/>
      <c r="L36" s="26"/>
      <c r="M36" s="26"/>
      <c r="N36" s="27"/>
      <c r="O36" s="51"/>
      <c r="P36" s="25"/>
      <c r="Q36" s="26"/>
      <c r="R36" s="26"/>
      <c r="S36" s="27"/>
      <c r="T36" s="51"/>
      <c r="U36" s="70">
        <v>18</v>
      </c>
      <c r="V36" s="26"/>
      <c r="W36" s="26">
        <v>18</v>
      </c>
      <c r="X36" s="27"/>
      <c r="Y36" s="51"/>
      <c r="Z36" s="89"/>
      <c r="AA36" s="26"/>
      <c r="AH36" s="51"/>
      <c r="AI36" s="25"/>
      <c r="AJ36" s="26"/>
      <c r="AK36" s="26"/>
      <c r="AL36" s="26"/>
      <c r="AM36" s="27"/>
      <c r="AN36" s="59"/>
      <c r="AO36" s="59"/>
      <c r="AP36" s="59"/>
      <c r="AQ36" s="59"/>
      <c r="AR36" s="59"/>
      <c r="AS36" s="46" t="e">
        <f>IF(OR(#REF!="o",#REF!="p",#REF!="k",#REF!="w",#REF!="s",#REF!=$AS$3,ISBLANK(#REF!)),1,0)</f>
        <v>#REF!</v>
      </c>
      <c r="AT36" s="66" t="str">
        <f t="shared" ref="AT36:AT55" si="14">TRIM(CONCATENATE(IF(AND(LEN(AW36)&gt;0,AW36&gt;0),TEXT(AW$4,"#0"),""),IF(AND(LEN(AX36)&gt;0,AX36&gt;0),CONCATENATE("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",TEXT(BA$4,"#0")),""),IF(AND(LEN(BB36)&gt;0,BB36&gt;0),CONCATENATE(" ",TEXT(BB$4,"#0")),""),IF(AND(LEN(BC36)&gt;0,BC36&gt;0),CONCATENATE(" ",TEXT(BC$4,"#0")),"")))</f>
        <v/>
      </c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N36" s="1"/>
      <c r="BO36" s="30"/>
      <c r="BP36" s="30"/>
      <c r="BQ36" s="30"/>
      <c r="BR36" s="30"/>
      <c r="BS36" s="30"/>
      <c r="BT36" s="30"/>
      <c r="BU36" s="30"/>
    </row>
    <row r="37" spans="1:73" ht="12.75" customHeight="1" x14ac:dyDescent="0.2">
      <c r="A37" s="21">
        <v>30</v>
      </c>
      <c r="B37" s="119" t="s">
        <v>55</v>
      </c>
      <c r="C37" s="23">
        <v>0</v>
      </c>
      <c r="D37" s="23">
        <v>2</v>
      </c>
      <c r="E37" s="21">
        <f t="shared" ca="1" si="13"/>
        <v>18</v>
      </c>
      <c r="F37" s="24">
        <v>9</v>
      </c>
      <c r="G37" s="24">
        <f ca="1">SUMIF(OFFSET($K$4,0,0,1,$J$2*5),G$4,$K37)*IF($E$2="S",15,1)</f>
        <v>0</v>
      </c>
      <c r="H37" s="24">
        <f ca="1">SUMIF(OFFSET($K$4,0,0,1,$J$2*5),H$4,$K37)*IF($E$2="S",15,1)</f>
        <v>0</v>
      </c>
      <c r="I37" s="24">
        <v>9</v>
      </c>
      <c r="J37" s="24">
        <f t="shared" ref="J37:J45" ca="1" si="15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25">
        <v>9</v>
      </c>
      <c r="V37" s="26"/>
      <c r="W37" s="26"/>
      <c r="X37" s="27">
        <v>9</v>
      </c>
      <c r="Y37" s="51"/>
      <c r="Z37" s="25"/>
      <c r="AA37" s="26"/>
      <c r="AB37" s="26"/>
      <c r="AC37" s="177"/>
      <c r="AD37" s="177"/>
      <c r="AE37" s="177"/>
      <c r="AF37" s="177"/>
      <c r="AG37" s="177"/>
      <c r="AH37" s="51"/>
      <c r="AI37" s="25"/>
      <c r="AJ37" s="26"/>
      <c r="AK37" s="26"/>
      <c r="AL37" s="26"/>
      <c r="AM37" s="27"/>
      <c r="AN37" s="59"/>
      <c r="AO37" s="59"/>
      <c r="AP37" s="59"/>
      <c r="AQ37" s="59"/>
      <c r="AR37" s="59"/>
      <c r="AS37" s="46" t="e">
        <f>IF(OR(#REF!="o",#REF!="p",#REF!="k",#REF!="w",#REF!="s",#REF!=$AS$3,ISBLANK(#REF!)),1,0)</f>
        <v>#REF!</v>
      </c>
      <c r="AT37" s="66" t="str">
        <f t="shared" si="14"/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N37" s="1"/>
      <c r="BO37" s="30"/>
      <c r="BP37" s="30"/>
      <c r="BQ37" s="30"/>
      <c r="BR37" s="30"/>
      <c r="BS37" s="30"/>
      <c r="BT37" s="30"/>
      <c r="BU37" s="30"/>
    </row>
    <row r="38" spans="1:73" ht="12.75" customHeight="1" x14ac:dyDescent="0.2">
      <c r="A38" s="21">
        <v>31</v>
      </c>
      <c r="B38" s="119" t="s">
        <v>128</v>
      </c>
      <c r="C38" s="23">
        <v>1</v>
      </c>
      <c r="D38" s="23">
        <f>COUNTIF(K38:AR38,"&gt;0")-C38</f>
        <v>1</v>
      </c>
      <c r="E38" s="21">
        <f t="shared" ca="1" si="13"/>
        <v>27</v>
      </c>
      <c r="F38" s="24">
        <v>9</v>
      </c>
      <c r="G38" s="24"/>
      <c r="H38" s="24">
        <v>18</v>
      </c>
      <c r="I38" s="24">
        <f t="shared" ref="I38:I44" ca="1" si="16">SUMIF(OFFSET($K$4,0,0,1,$J$2*5),I$4,$K38)*IF($E$2="S",15,1)</f>
        <v>0</v>
      </c>
      <c r="J38" s="24">
        <f t="shared" ca="1" si="15"/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87">
        <v>9</v>
      </c>
      <c r="V38" s="26"/>
      <c r="W38" s="26">
        <v>18</v>
      </c>
      <c r="X38" s="27"/>
      <c r="Y38" s="51"/>
      <c r="Z38" s="18"/>
      <c r="AA38" s="26"/>
      <c r="AB38" s="26"/>
      <c r="AC38" s="177"/>
      <c r="AD38" s="177"/>
      <c r="AE38" s="177"/>
      <c r="AF38" s="177"/>
      <c r="AG38" s="177"/>
      <c r="AH38" s="51"/>
      <c r="AI38" s="25"/>
      <c r="AJ38" s="26"/>
      <c r="AK38" s="26"/>
      <c r="AL38" s="26"/>
      <c r="AM38" s="27"/>
      <c r="AN38" s="59"/>
      <c r="AO38" s="59"/>
      <c r="AP38" s="59"/>
      <c r="AQ38" s="59"/>
      <c r="AR38" s="59"/>
      <c r="AS38" s="46" t="e">
        <f>IF(OR(#REF!="o",#REF!="p",#REF!="k",#REF!="w",#REF!="s",#REF!=$AS$3,ISBLANK(#REF!)),1,0)</f>
        <v>#REF!</v>
      </c>
      <c r="AT38" s="66" t="str">
        <f t="shared" si="14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N38" s="1"/>
      <c r="BO38" s="30"/>
      <c r="BP38" s="30"/>
      <c r="BQ38" s="30"/>
      <c r="BR38" s="30"/>
      <c r="BS38" s="30"/>
      <c r="BT38" s="30"/>
      <c r="BU38" s="30"/>
    </row>
    <row r="39" spans="1:73" ht="12.75" customHeight="1" x14ac:dyDescent="0.2">
      <c r="A39" s="21">
        <v>32</v>
      </c>
      <c r="B39" s="119" t="s">
        <v>58</v>
      </c>
      <c r="C39" s="23">
        <v>1</v>
      </c>
      <c r="D39" s="23">
        <f>COUNTIF(K39:AR39,"&gt;0")-C39</f>
        <v>1</v>
      </c>
      <c r="E39" s="21">
        <f t="shared" ca="1" si="13"/>
        <v>36</v>
      </c>
      <c r="F39" s="24">
        <v>18</v>
      </c>
      <c r="G39" s="24"/>
      <c r="H39" s="24">
        <v>18</v>
      </c>
      <c r="I39" s="24">
        <f t="shared" ca="1" si="16"/>
        <v>0</v>
      </c>
      <c r="J39" s="24">
        <f t="shared" ca="1" si="15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70">
        <v>18</v>
      </c>
      <c r="V39" s="26"/>
      <c r="W39" s="26">
        <v>18</v>
      </c>
      <c r="X39" s="27"/>
      <c r="Y39" s="51"/>
      <c r="Z39" s="25"/>
      <c r="AA39" s="26"/>
      <c r="AB39" s="26"/>
      <c r="AC39" s="177"/>
      <c r="AD39" s="177"/>
      <c r="AE39" s="177"/>
      <c r="AF39" s="177"/>
      <c r="AG39" s="177"/>
      <c r="AH39" s="51"/>
      <c r="AI39" s="25"/>
      <c r="AJ39" s="26"/>
      <c r="AK39" s="26"/>
      <c r="AL39" s="26"/>
      <c r="AM39" s="27"/>
      <c r="AN39" s="59"/>
      <c r="AO39" s="59"/>
      <c r="AP39" s="59"/>
      <c r="AQ39" s="59"/>
      <c r="AR39" s="59"/>
      <c r="AS39" s="46" t="e">
        <f>IF(OR(#REF!="o",#REF!="p",#REF!="k",#REF!="w",#REF!="s",#REF!=$AS$3,ISBLANK(#REF!)),1,0)</f>
        <v>#REF!</v>
      </c>
      <c r="AT39" s="66" t="str">
        <f t="shared" si="14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N39" s="1"/>
      <c r="BO39" s="30"/>
      <c r="BP39" s="30"/>
      <c r="BQ39" s="30"/>
      <c r="BR39" s="30"/>
      <c r="BS39" s="30"/>
      <c r="BT39" s="30"/>
      <c r="BU39" s="30"/>
    </row>
    <row r="40" spans="1:73" ht="12.75" customHeight="1" x14ac:dyDescent="0.2">
      <c r="A40" s="21">
        <v>33</v>
      </c>
      <c r="B40" s="119" t="s">
        <v>66</v>
      </c>
      <c r="C40" s="23">
        <v>0</v>
      </c>
      <c r="D40" s="23">
        <f>COUNTIF(K40:AR40,"&gt;0")-C40</f>
        <v>1</v>
      </c>
      <c r="E40" s="21">
        <f t="shared" ca="1" si="13"/>
        <v>9</v>
      </c>
      <c r="F40" s="24">
        <v>9</v>
      </c>
      <c r="G40" s="24">
        <f ca="1">SUMIF(OFFSET($K$4,0,0,1,$J$2*5),G$4,$K40)*IF($E$2="S",15,1)</f>
        <v>0</v>
      </c>
      <c r="H40" s="24">
        <f ca="1">SUMIF(OFFSET($K$4,0,0,1,$J$2*5),H$4,$K40)*IF($E$2="S",15,1)</f>
        <v>0</v>
      </c>
      <c r="I40" s="24">
        <f t="shared" ca="1" si="16"/>
        <v>0</v>
      </c>
      <c r="J40" s="24">
        <f t="shared" ca="1" si="15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25">
        <v>9</v>
      </c>
      <c r="V40" s="26"/>
      <c r="W40" s="26"/>
      <c r="X40" s="27"/>
      <c r="Y40" s="51"/>
      <c r="Z40" s="25"/>
      <c r="AA40" s="26"/>
      <c r="AB40" s="26"/>
      <c r="AC40" s="177"/>
      <c r="AD40" s="177"/>
      <c r="AE40" s="177"/>
      <c r="AF40" s="177"/>
      <c r="AG40" s="177"/>
      <c r="AH40" s="51"/>
      <c r="AI40" s="25"/>
      <c r="AJ40" s="26"/>
      <c r="AK40" s="26"/>
      <c r="AL40" s="26"/>
      <c r="AM40" s="27"/>
      <c r="AN40" s="59"/>
      <c r="AO40" s="59"/>
      <c r="AP40" s="59"/>
      <c r="AQ40" s="59"/>
      <c r="AR40" s="59"/>
      <c r="AS40" s="46" t="e">
        <f>IF(OR(#REF!="o",#REF!="p",#REF!="k",#REF!="w",#REF!="s",#REF!=$AS$3,ISBLANK(#REF!)),1,0)</f>
        <v>#REF!</v>
      </c>
      <c r="AT40" s="66" t="str">
        <f t="shared" si="14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N40" s="1"/>
      <c r="BO40" s="30"/>
      <c r="BP40" s="30"/>
      <c r="BQ40" s="30"/>
      <c r="BR40" s="30"/>
      <c r="BS40" s="30"/>
      <c r="BT40" s="30"/>
      <c r="BU40" s="30"/>
    </row>
    <row r="41" spans="1:73" ht="24.75" customHeight="1" x14ac:dyDescent="0.2">
      <c r="A41" s="21">
        <v>34</v>
      </c>
      <c r="B41" s="119" t="s">
        <v>52</v>
      </c>
      <c r="C41" s="23">
        <v>0</v>
      </c>
      <c r="D41" s="23">
        <f>COUNTIF(K41:AR41,"&gt;0")-C41</f>
        <v>1</v>
      </c>
      <c r="E41" s="21">
        <f t="shared" ca="1" si="13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6"/>
        <v>0</v>
      </c>
      <c r="J41" s="24">
        <f t="shared" ca="1" si="15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177"/>
      <c r="AD41" s="177"/>
      <c r="AE41" s="177"/>
      <c r="AF41" s="177"/>
      <c r="AG41" s="177"/>
      <c r="AH41" s="51"/>
      <c r="AI41" s="25"/>
      <c r="AJ41" s="26"/>
      <c r="AK41" s="26"/>
      <c r="AL41" s="26"/>
      <c r="AM41" s="27"/>
      <c r="AN41" s="59"/>
      <c r="AO41" s="59"/>
      <c r="AP41" s="59"/>
      <c r="AQ41" s="59"/>
      <c r="AR41" s="59"/>
      <c r="AS41" s="46" t="e">
        <f>IF(OR(#REF!="o",#REF!="p",#REF!="k",#REF!="w",#REF!="s",#REF!=$AS$3,ISBLANK(#REF!)),1,0)</f>
        <v>#REF!</v>
      </c>
      <c r="AT41" s="66" t="str">
        <f t="shared" si="14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N41" s="1"/>
      <c r="BO41" s="30"/>
      <c r="BP41" s="30"/>
      <c r="BQ41" s="30"/>
      <c r="BR41" s="30"/>
      <c r="BS41" s="30"/>
      <c r="BT41" s="30"/>
      <c r="BU41" s="30"/>
    </row>
    <row r="42" spans="1:73" ht="12.75" customHeight="1" x14ac:dyDescent="0.2">
      <c r="A42" s="21">
        <v>35</v>
      </c>
      <c r="B42" s="119" t="s">
        <v>56</v>
      </c>
      <c r="C42" s="23">
        <v>1</v>
      </c>
      <c r="D42" s="23">
        <f>COUNTIF(K42:AR42,"&gt;0")-C42</f>
        <v>1</v>
      </c>
      <c r="E42" s="21">
        <f t="shared" ca="1" si="13"/>
        <v>27</v>
      </c>
      <c r="F42" s="24">
        <v>9</v>
      </c>
      <c r="G42" s="24"/>
      <c r="H42" s="24">
        <v>18</v>
      </c>
      <c r="I42" s="24">
        <f t="shared" ca="1" si="16"/>
        <v>0</v>
      </c>
      <c r="J42" s="24">
        <f t="shared" ca="1" si="15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/>
      <c r="V42" s="26"/>
      <c r="W42" s="26"/>
      <c r="X42" s="27"/>
      <c r="Y42" s="51"/>
      <c r="Z42" s="70">
        <v>9</v>
      </c>
      <c r="AA42" s="26"/>
      <c r="AB42" s="26">
        <v>18</v>
      </c>
      <c r="AC42" s="177"/>
      <c r="AD42" s="177"/>
      <c r="AE42" s="177"/>
      <c r="AF42" s="177"/>
      <c r="AG42" s="177"/>
      <c r="AH42" s="51"/>
      <c r="AI42" s="25"/>
      <c r="AJ42" s="26"/>
      <c r="AK42" s="26"/>
      <c r="AL42" s="26"/>
      <c r="AM42" s="27"/>
      <c r="AN42" s="59"/>
      <c r="AO42" s="59"/>
      <c r="AP42" s="59"/>
      <c r="AQ42" s="59"/>
      <c r="AR42" s="59"/>
      <c r="AS42" s="46" t="e">
        <f>IF(OR(#REF!="o",#REF!="p",#REF!="k",#REF!="w",#REF!="s",#REF!=$AS$3,ISBLANK(#REF!)),1,0)</f>
        <v>#REF!</v>
      </c>
      <c r="AT42" s="66" t="str">
        <f t="shared" si="14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N42" s="1"/>
      <c r="BO42" s="30"/>
      <c r="BP42" s="30"/>
      <c r="BQ42" s="30"/>
      <c r="BR42" s="30"/>
      <c r="BS42" s="30"/>
      <c r="BT42" s="30"/>
      <c r="BU42" s="30"/>
    </row>
    <row r="43" spans="1:73" ht="12.75" customHeight="1" x14ac:dyDescent="0.2">
      <c r="A43" s="21">
        <v>36</v>
      </c>
      <c r="B43" s="119" t="s">
        <v>105</v>
      </c>
      <c r="C43" s="23">
        <v>1</v>
      </c>
      <c r="D43" s="23">
        <v>1</v>
      </c>
      <c r="E43" s="21">
        <f t="shared" ca="1" si="13"/>
        <v>36</v>
      </c>
      <c r="F43" s="24">
        <v>18</v>
      </c>
      <c r="G43" s="24">
        <f ca="1">SUMIF(OFFSET($K$4,0,0,1,$J$2*5),G$4,$K43)*IF($E$2="S",15,1)</f>
        <v>0</v>
      </c>
      <c r="H43" s="24">
        <v>18</v>
      </c>
      <c r="I43" s="24">
        <f t="shared" ca="1" si="16"/>
        <v>0</v>
      </c>
      <c r="J43" s="24">
        <f t="shared" ca="1" si="15"/>
        <v>0</v>
      </c>
      <c r="K43" s="25"/>
      <c r="L43" s="26"/>
      <c r="M43" s="26"/>
      <c r="N43" s="27"/>
      <c r="O43" s="65"/>
      <c r="P43" s="31"/>
      <c r="Q43" s="28"/>
      <c r="R43" s="28"/>
      <c r="S43" s="32"/>
      <c r="T43" s="65"/>
      <c r="U43" s="90"/>
      <c r="V43" s="28"/>
      <c r="W43" s="28"/>
      <c r="X43" s="32"/>
      <c r="Y43" s="65"/>
      <c r="Z43" s="70">
        <v>18</v>
      </c>
      <c r="AA43" s="28"/>
      <c r="AB43" s="26">
        <v>18</v>
      </c>
      <c r="AC43" s="178"/>
      <c r="AD43" s="178"/>
      <c r="AE43" s="178"/>
      <c r="AF43" s="178"/>
      <c r="AG43" s="178"/>
      <c r="AH43" s="65"/>
      <c r="AI43" s="31"/>
      <c r="AJ43" s="28"/>
      <c r="AK43" s="28"/>
      <c r="AL43" s="28"/>
      <c r="AM43" s="32"/>
      <c r="AN43" s="59"/>
      <c r="AO43" s="59"/>
      <c r="AP43" s="59"/>
      <c r="AQ43" s="59"/>
      <c r="AR43" s="59"/>
      <c r="AS43" s="46" t="e">
        <f>IF(OR(#REF!="o",#REF!="p",#REF!="k",#REF!="w",#REF!="s",#REF!=$AS$3,ISBLANK(#REF!)),1,0)</f>
        <v>#REF!</v>
      </c>
      <c r="AT43" s="66" t="str">
        <f t="shared" si="14"/>
        <v/>
      </c>
      <c r="AU43" s="16"/>
      <c r="AW43" s="30"/>
      <c r="AX43" s="30"/>
      <c r="AY43" s="30"/>
      <c r="AZ43" s="30"/>
      <c r="BA43" s="30"/>
      <c r="BB43" s="30"/>
      <c r="BC43" s="30"/>
      <c r="BL43" s="6"/>
      <c r="BN43" s="1"/>
      <c r="BO43" s="30"/>
      <c r="BP43" s="30"/>
      <c r="BQ43" s="30"/>
      <c r="BR43" s="30"/>
      <c r="BS43" s="30"/>
      <c r="BT43" s="30"/>
      <c r="BU43" s="30"/>
    </row>
    <row r="44" spans="1:73" ht="12.75" customHeight="1" x14ac:dyDescent="0.2">
      <c r="A44" s="21">
        <v>37</v>
      </c>
      <c r="B44" s="119" t="s">
        <v>63</v>
      </c>
      <c r="C44" s="23">
        <v>0</v>
      </c>
      <c r="D44" s="23">
        <f>COUNTIF(K44:AR44,"&gt;0")-C44</f>
        <v>1</v>
      </c>
      <c r="E44" s="21">
        <f t="shared" ca="1" si="13"/>
        <v>18</v>
      </c>
      <c r="F44" s="24">
        <f ca="1">SUMIF(OFFSET($K$4,0,0,1,$J$2*5),F$4,$K44)*IF($E$2="S",15,1)</f>
        <v>0</v>
      </c>
      <c r="G44" s="24"/>
      <c r="H44" s="24">
        <v>18</v>
      </c>
      <c r="I44" s="24">
        <f t="shared" ca="1" si="16"/>
        <v>0</v>
      </c>
      <c r="J44" s="24">
        <f t="shared" ca="1" si="15"/>
        <v>0</v>
      </c>
      <c r="K44" s="25"/>
      <c r="L44" s="26"/>
      <c r="M44" s="26"/>
      <c r="N44" s="27"/>
      <c r="O44" s="51"/>
      <c r="P44" s="25"/>
      <c r="Q44" s="26"/>
      <c r="R44" s="26"/>
      <c r="S44" s="27"/>
      <c r="T44" s="51"/>
      <c r="U44" s="25"/>
      <c r="V44" s="26"/>
      <c r="W44" s="26"/>
      <c r="X44" s="27"/>
      <c r="Y44" s="51"/>
      <c r="Z44" s="25"/>
      <c r="AA44" s="26"/>
      <c r="AB44" s="26">
        <v>18</v>
      </c>
      <c r="AC44" s="177"/>
      <c r="AD44" s="177"/>
      <c r="AE44" s="177"/>
      <c r="AF44" s="177"/>
      <c r="AG44" s="177"/>
      <c r="AH44" s="51"/>
      <c r="AI44" s="25"/>
      <c r="AJ44" s="26"/>
      <c r="AK44" s="26"/>
      <c r="AL44" s="26"/>
      <c r="AM44" s="27"/>
      <c r="AN44" s="59"/>
      <c r="AO44" s="59"/>
      <c r="AP44" s="59"/>
      <c r="AQ44" s="59"/>
      <c r="AR44" s="59"/>
      <c r="AS44" s="46" t="e">
        <f>IF(OR(#REF!="o",#REF!="p",#REF!="k",#REF!="w",#REF!="s",#REF!=$AS$3,ISBLANK(#REF!)),1,0)</f>
        <v>#REF!</v>
      </c>
      <c r="AT44" s="66" t="str">
        <f t="shared" si="14"/>
        <v/>
      </c>
      <c r="AU44" s="16"/>
      <c r="AW44" s="30"/>
      <c r="AX44" s="30"/>
      <c r="AY44" s="30"/>
      <c r="AZ44" s="30"/>
      <c r="BA44" s="30"/>
      <c r="BB44" s="30"/>
      <c r="BC44" s="30"/>
      <c r="BE44" s="16"/>
      <c r="BL44" s="6"/>
      <c r="BN44" s="1"/>
      <c r="BO44" s="30"/>
      <c r="BP44" s="30"/>
      <c r="BQ44" s="30"/>
      <c r="BR44" s="30"/>
      <c r="BS44" s="30"/>
      <c r="BT44" s="30"/>
      <c r="BU44" s="30"/>
    </row>
    <row r="45" spans="1:73" ht="12.75" customHeight="1" x14ac:dyDescent="0.2">
      <c r="A45" s="21">
        <v>38</v>
      </c>
      <c r="B45" s="119" t="s">
        <v>54</v>
      </c>
      <c r="C45" s="23">
        <v>0</v>
      </c>
      <c r="D45" s="23">
        <f>COUNTIF(K45:AR45,"&gt;0")-C45</f>
        <v>0</v>
      </c>
      <c r="E45" s="21">
        <f t="shared" ca="1" si="13"/>
        <v>18</v>
      </c>
      <c r="F45" s="24">
        <v>9</v>
      </c>
      <c r="G45" s="24">
        <f ca="1">SUMIF(OFFSET($K$4,0,0,1,$J$2*5),G$4,$K45)*IF($E$2="S",15,1)</f>
        <v>0</v>
      </c>
      <c r="H45" s="24">
        <f ca="1">SUMIF(OFFSET($K$4,0,0,1,$J$2*5),H$4,$K45)*IF($E$2="S",15,1)</f>
        <v>0</v>
      </c>
      <c r="I45" s="24">
        <v>9</v>
      </c>
      <c r="J45" s="24">
        <f t="shared" ca="1" si="15"/>
        <v>0</v>
      </c>
      <c r="K45" s="25"/>
      <c r="L45" s="26"/>
      <c r="M45" s="26"/>
      <c r="N45" s="27"/>
      <c r="O45" s="51"/>
      <c r="P45" s="31"/>
      <c r="Q45" s="28"/>
      <c r="R45" s="28"/>
      <c r="S45" s="32"/>
      <c r="T45" s="65"/>
      <c r="U45" s="25"/>
      <c r="V45" s="26"/>
      <c r="W45" s="26"/>
      <c r="X45" s="27"/>
      <c r="Y45" s="51"/>
      <c r="Z45" s="90"/>
      <c r="AA45" s="26"/>
      <c r="AB45" s="28"/>
      <c r="AC45" s="178"/>
      <c r="AD45" s="178"/>
      <c r="AE45" s="178"/>
      <c r="AF45" s="178"/>
      <c r="AG45" s="178"/>
      <c r="AH45" s="65"/>
      <c r="AI45" s="25"/>
      <c r="AJ45" s="26"/>
      <c r="AK45" s="26"/>
      <c r="AL45" s="26"/>
      <c r="AM45" s="27"/>
      <c r="AN45" s="59"/>
      <c r="AO45" s="59"/>
      <c r="AP45" s="59"/>
      <c r="AQ45" s="59"/>
      <c r="AR45" s="59"/>
      <c r="AS45" s="46" t="e">
        <f>IF(OR(#REF!="o",#REF!="p",#REF!="k",#REF!="w",#REF!="s",#REF!=$AS$3,ISBLANK(#REF!)),1,0)</f>
        <v>#REF!</v>
      </c>
      <c r="AT45" s="66" t="str">
        <f t="shared" si="14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N45" s="1"/>
      <c r="BO45" s="30"/>
      <c r="BP45" s="30"/>
      <c r="BQ45" s="30"/>
      <c r="BR45" s="30"/>
      <c r="BS45" s="30"/>
      <c r="BT45" s="30"/>
      <c r="BU45" s="30"/>
    </row>
    <row r="46" spans="1:73" ht="12.75" customHeight="1" x14ac:dyDescent="0.2">
      <c r="A46" s="21">
        <v>39</v>
      </c>
      <c r="B46" s="120" t="s">
        <v>100</v>
      </c>
      <c r="C46" s="23">
        <v>0</v>
      </c>
      <c r="D46" s="23">
        <v>3</v>
      </c>
      <c r="E46" s="21">
        <f ca="1">SUM(F46:J46)</f>
        <v>27</v>
      </c>
      <c r="F46" s="24">
        <v>9</v>
      </c>
      <c r="G46" s="24">
        <v>9</v>
      </c>
      <c r="H46" s="24">
        <v>9</v>
      </c>
      <c r="I46" s="24"/>
      <c r="J46" s="24">
        <f ca="1">SUMIF(OFFSET($K$4,0,0,1,$J$2*5),J$4,$K46)*IF($E$2="S",15,1)</f>
        <v>0</v>
      </c>
      <c r="K46" s="25"/>
      <c r="L46" s="26"/>
      <c r="M46" s="26"/>
      <c r="N46" s="27"/>
      <c r="O46" s="51"/>
      <c r="P46" s="25"/>
      <c r="Q46" s="26"/>
      <c r="R46" s="26"/>
      <c r="S46" s="27"/>
      <c r="T46" s="51"/>
      <c r="U46" s="25"/>
      <c r="V46" s="26"/>
      <c r="W46" s="26"/>
      <c r="X46" s="27"/>
      <c r="Y46" s="51"/>
      <c r="Z46" s="25">
        <v>9</v>
      </c>
      <c r="AA46" s="25">
        <v>9</v>
      </c>
      <c r="AB46" s="25">
        <v>9</v>
      </c>
      <c r="AC46" s="177"/>
      <c r="AD46" s="177"/>
      <c r="AE46" s="177"/>
      <c r="AF46" s="177"/>
      <c r="AG46" s="177"/>
      <c r="AH46" s="51"/>
      <c r="AI46" s="25"/>
      <c r="AJ46" s="26"/>
      <c r="AK46" s="26"/>
      <c r="AL46" s="26"/>
      <c r="AM46" s="27"/>
      <c r="AN46" s="59"/>
      <c r="AO46" s="59"/>
      <c r="AP46" s="59"/>
      <c r="AQ46" s="59"/>
      <c r="AR46" s="59"/>
      <c r="AS46" s="46" t="e">
        <f>IF(OR(#REF!="o",#REF!="p",#REF!="k",#REF!="w",#REF!="s",#REF!=$AS$3,ISBLANK(#REF!)),1,0)</f>
        <v>#REF!</v>
      </c>
      <c r="AT46" s="66" t="str">
        <f>TRIM(CONCATENATE(IF(AND(LEN(AW46)&gt;0,AW46&gt;0),TEXT(AW$4,"#0"),""),IF(AND(LEN(AX46)&gt;0,AX46&gt;0),CONCATENATE("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",TEXT(BA$4,"#0")),""),IF(AND(LEN(BB46)&gt;0,BB46&gt;0),CONCATENATE(" ",TEXT(BB$4,"#0")),""),IF(AND(LEN(BC46)&gt;0,BC46&gt;0),CONCATENATE(" ",TEXT(BC$4,"#0")),"")))</f>
        <v/>
      </c>
      <c r="AU46" s="16"/>
      <c r="AW46" s="30"/>
      <c r="AX46" s="30"/>
      <c r="AY46" s="30"/>
      <c r="AZ46" s="30"/>
      <c r="BA46" s="30"/>
      <c r="BB46" s="30"/>
      <c r="BC46" s="30"/>
      <c r="BL46" s="6"/>
      <c r="BN46" s="1"/>
      <c r="BO46" s="30"/>
      <c r="BP46" s="30"/>
      <c r="BQ46" s="30"/>
      <c r="BR46" s="30"/>
      <c r="BS46" s="30"/>
      <c r="BT46" s="30"/>
    </row>
    <row r="47" spans="1:73" ht="12.75" customHeight="1" x14ac:dyDescent="0.2">
      <c r="A47" s="77" t="s">
        <v>27</v>
      </c>
      <c r="B47" s="121" t="s">
        <v>29</v>
      </c>
      <c r="C47" s="88">
        <f t="shared" ref="C47:AM47" si="17">SUM(C48:C59)</f>
        <v>6</v>
      </c>
      <c r="D47" s="88">
        <f t="shared" si="17"/>
        <v>12</v>
      </c>
      <c r="E47" s="88">
        <f t="shared" ca="1" si="17"/>
        <v>414</v>
      </c>
      <c r="F47" s="88">
        <f t="shared" ca="1" si="17"/>
        <v>135</v>
      </c>
      <c r="G47" s="88">
        <f t="shared" ca="1" si="17"/>
        <v>0</v>
      </c>
      <c r="H47" s="88">
        <f t="shared" ca="1" si="17"/>
        <v>144</v>
      </c>
      <c r="I47" s="88">
        <f t="shared" ca="1" si="17"/>
        <v>45</v>
      </c>
      <c r="J47" s="88">
        <f t="shared" ca="1" si="17"/>
        <v>90</v>
      </c>
      <c r="K47" s="88">
        <f t="shared" si="17"/>
        <v>0</v>
      </c>
      <c r="L47" s="88">
        <f t="shared" si="17"/>
        <v>0</v>
      </c>
      <c r="M47" s="88">
        <f t="shared" si="17"/>
        <v>0</v>
      </c>
      <c r="N47" s="88">
        <f t="shared" si="17"/>
        <v>0</v>
      </c>
      <c r="O47" s="88">
        <f t="shared" si="17"/>
        <v>0</v>
      </c>
      <c r="P47" s="88">
        <f t="shared" si="17"/>
        <v>0</v>
      </c>
      <c r="Q47" s="88">
        <f t="shared" si="17"/>
        <v>0</v>
      </c>
      <c r="R47" s="88">
        <f t="shared" si="17"/>
        <v>0</v>
      </c>
      <c r="S47" s="88">
        <f t="shared" si="17"/>
        <v>0</v>
      </c>
      <c r="T47" s="88">
        <f t="shared" si="17"/>
        <v>0</v>
      </c>
      <c r="U47" s="88">
        <f t="shared" si="17"/>
        <v>0</v>
      </c>
      <c r="V47" s="88">
        <f t="shared" si="17"/>
        <v>0</v>
      </c>
      <c r="W47" s="88">
        <f t="shared" si="17"/>
        <v>0</v>
      </c>
      <c r="X47" s="88">
        <f t="shared" si="17"/>
        <v>0</v>
      </c>
      <c r="Y47" s="88">
        <f t="shared" si="17"/>
        <v>0</v>
      </c>
      <c r="Z47" s="88">
        <f t="shared" si="17"/>
        <v>9</v>
      </c>
      <c r="AA47" s="88">
        <f t="shared" si="17"/>
        <v>0</v>
      </c>
      <c r="AB47" s="88">
        <f t="shared" si="17"/>
        <v>18</v>
      </c>
      <c r="AC47" s="88"/>
      <c r="AD47" s="88"/>
      <c r="AE47" s="88"/>
      <c r="AF47" s="88"/>
      <c r="AG47" s="88"/>
      <c r="AH47" s="88">
        <f t="shared" si="17"/>
        <v>0</v>
      </c>
      <c r="AI47" s="88">
        <f t="shared" si="17"/>
        <v>36</v>
      </c>
      <c r="AJ47" s="88">
        <f t="shared" si="17"/>
        <v>0</v>
      </c>
      <c r="AK47" s="88">
        <f t="shared" si="17"/>
        <v>36</v>
      </c>
      <c r="AL47" s="88">
        <f t="shared" si="17"/>
        <v>18</v>
      </c>
      <c r="AM47" s="88">
        <f t="shared" si="17"/>
        <v>90</v>
      </c>
      <c r="AN47" s="59"/>
      <c r="AO47" s="59"/>
      <c r="AP47" s="59"/>
      <c r="AQ47" s="59"/>
      <c r="AR47" s="59"/>
      <c r="AS47" s="46"/>
      <c r="AT47" s="2" t="str">
        <f t="shared" si="14"/>
        <v/>
      </c>
      <c r="AU47" s="16"/>
      <c r="AV47" s="105"/>
      <c r="AW47" s="41"/>
      <c r="AX47" s="41"/>
      <c r="AY47" s="41"/>
      <c r="AZ47" s="41"/>
      <c r="BA47" s="41"/>
      <c r="BB47" s="41"/>
      <c r="BC47" s="41"/>
      <c r="BM47" s="107"/>
      <c r="BN47" s="16"/>
      <c r="BU47" s="30"/>
    </row>
    <row r="48" spans="1:73" ht="12.75" customHeight="1" x14ac:dyDescent="0.2">
      <c r="A48" s="21">
        <v>40</v>
      </c>
      <c r="B48" s="125" t="s">
        <v>132</v>
      </c>
      <c r="C48" s="23"/>
      <c r="D48" s="23">
        <v>2</v>
      </c>
      <c r="E48" s="21">
        <f t="shared" ref="E48:E58" ca="1" si="18">SUM(F48:J48)</f>
        <v>27</v>
      </c>
      <c r="F48" s="24">
        <v>9</v>
      </c>
      <c r="G48" s="24">
        <f ca="1">SUMIF(OFFSET($K$4,0,0,1,$J$2*5),G$4,$K48)*IF($E$2="S",15,1)</f>
        <v>0</v>
      </c>
      <c r="H48" s="24">
        <v>18</v>
      </c>
      <c r="I48" s="24">
        <f ca="1">SUMIF(OFFSET($K$4,0,0,1,$J$2*5),I$4,$K48)*IF($E$2="S",15,1)</f>
        <v>0</v>
      </c>
      <c r="J48" s="24">
        <f ca="1">SUMIF(OFFSET($K$4,0,0,1,$J$2*5),J$4,$K48)*IF($E$2="S",15,1)</f>
        <v>0</v>
      </c>
      <c r="K48" s="25"/>
      <c r="L48" s="26"/>
      <c r="M48" s="26"/>
      <c r="N48" s="27"/>
      <c r="O48" s="51"/>
      <c r="P48" s="25"/>
      <c r="Q48" s="26"/>
      <c r="R48" s="26"/>
      <c r="S48" s="27"/>
      <c r="T48" s="51"/>
      <c r="U48" s="25"/>
      <c r="V48" s="26"/>
      <c r="W48" s="26"/>
      <c r="X48" s="27"/>
      <c r="Y48" s="51"/>
      <c r="Z48" s="25">
        <v>9</v>
      </c>
      <c r="AA48" s="26"/>
      <c r="AB48" s="26">
        <v>18</v>
      </c>
      <c r="AC48" s="177"/>
      <c r="AD48" s="177"/>
      <c r="AE48" s="177"/>
      <c r="AF48" s="177"/>
      <c r="AG48" s="177"/>
      <c r="AH48" s="51"/>
      <c r="AI48" s="25"/>
      <c r="AJ48" s="26"/>
      <c r="AK48" s="26"/>
      <c r="AL48" s="26"/>
      <c r="AM48" s="27"/>
      <c r="AN48" s="59"/>
      <c r="AO48" s="46" t="s">
        <v>62</v>
      </c>
      <c r="AP48" s="59"/>
      <c r="AQ48" s="59"/>
      <c r="AR48" s="59"/>
      <c r="AS48" s="46" t="e">
        <f>IF(OR(#REF!="o",#REF!="p",#REF!="k",#REF!="w",#REF!="s",#REF!=$AS$3,ISBLANK(#REF!)),1,0)</f>
        <v>#REF!</v>
      </c>
      <c r="AT48" s="66" t="str">
        <f t="shared" si="14"/>
        <v/>
      </c>
      <c r="AU48" s="16"/>
      <c r="AW48" s="30"/>
      <c r="AX48" s="30"/>
      <c r="AY48" s="30"/>
      <c r="AZ48" s="30"/>
      <c r="BA48" s="30"/>
      <c r="BB48" s="30"/>
      <c r="BC48" s="30"/>
      <c r="BL48" s="6"/>
      <c r="BN48" s="1"/>
      <c r="BO48" s="30"/>
      <c r="BP48" s="30"/>
      <c r="BQ48" s="30"/>
      <c r="BR48" s="30"/>
      <c r="BS48" s="30"/>
      <c r="BT48" s="30"/>
      <c r="BU48" s="30"/>
    </row>
    <row r="49" spans="1:73" ht="12.75" customHeight="1" collapsed="1" x14ac:dyDescent="0.2">
      <c r="A49" s="21">
        <v>41</v>
      </c>
      <c r="B49" s="126" t="s">
        <v>123</v>
      </c>
      <c r="C49" s="74">
        <v>1</v>
      </c>
      <c r="D49" s="23">
        <f>COUNTIF(K49:AR49,"&gt;0")-C49</f>
        <v>-1</v>
      </c>
      <c r="E49" s="21">
        <f t="shared" ca="1" si="18"/>
        <v>36</v>
      </c>
      <c r="F49" s="24">
        <v>18</v>
      </c>
      <c r="G49" s="24"/>
      <c r="H49" s="24">
        <v>18</v>
      </c>
      <c r="I49" s="24">
        <f ca="1">SUMIF(OFFSET($K$4,0,0,1,$J$2*5),I$4,$K49)*IF($E$2="S",15,1)</f>
        <v>0</v>
      </c>
      <c r="J49" s="24">
        <f t="shared" ref="J49:J55" ca="1" si="19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164"/>
      <c r="AA49" s="165"/>
      <c r="AB49" s="165"/>
      <c r="AC49" s="183"/>
      <c r="AD49" s="183"/>
      <c r="AE49" s="183"/>
      <c r="AF49" s="183"/>
      <c r="AG49" s="183"/>
      <c r="AH49" s="51"/>
      <c r="AK49" s="26"/>
      <c r="AL49" s="26"/>
      <c r="AM49" s="27"/>
      <c r="AN49" s="59"/>
      <c r="AO49" s="59"/>
      <c r="AP49" s="59"/>
      <c r="AQ49" s="59"/>
      <c r="AR49" s="59"/>
      <c r="AS49" s="46" t="e">
        <f>IF(OR(#REF!="o",#REF!="p",#REF!="k",#REF!="w",#REF!="s",#REF!=$AS$3,ISBLANK(#REF!)),1,0)</f>
        <v>#REF!</v>
      </c>
      <c r="AT49" s="66" t="str">
        <f t="shared" si="14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N49" s="1"/>
      <c r="BO49" s="30"/>
      <c r="BP49" s="30"/>
      <c r="BQ49" s="30"/>
      <c r="BR49" s="30"/>
      <c r="BS49" s="30"/>
      <c r="BT49" s="30"/>
      <c r="BU49" s="30"/>
    </row>
    <row r="50" spans="1:73" ht="12.75" customHeight="1" x14ac:dyDescent="0.2">
      <c r="A50" s="21">
        <v>42</v>
      </c>
      <c r="B50" s="126" t="s">
        <v>119</v>
      </c>
      <c r="C50" s="21">
        <v>1</v>
      </c>
      <c r="D50" s="23">
        <v>1</v>
      </c>
      <c r="E50" s="21">
        <f t="shared" ca="1" si="18"/>
        <v>36</v>
      </c>
      <c r="F50" s="24">
        <v>18</v>
      </c>
      <c r="G50" s="24">
        <f t="shared" ref="G50:G55" ca="1" si="20">SUMIF(OFFSET($K$4,0,0,1,$J$2*5),G$4,$K50)*IF($E$2="S",15,1)</f>
        <v>0</v>
      </c>
      <c r="H50" s="24">
        <v>18</v>
      </c>
      <c r="I50" s="24">
        <f ca="1">SUMIF(OFFSET($K$4,0,0,1,$J$2*5),I$4,$K50)*IF($E$2="S",15,1)</f>
        <v>0</v>
      </c>
      <c r="J50" s="24">
        <f t="shared" ca="1" si="19"/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25"/>
      <c r="AA50" s="26"/>
      <c r="AB50" s="26"/>
      <c r="AC50" s="177"/>
      <c r="AD50" s="177"/>
      <c r="AE50" s="177"/>
      <c r="AF50" s="177"/>
      <c r="AG50" s="177"/>
      <c r="AH50" s="51"/>
      <c r="AI50" s="25"/>
      <c r="AJ50" s="26"/>
      <c r="AK50" s="26"/>
      <c r="AL50" s="26"/>
      <c r="AM50" s="27"/>
      <c r="AN50" s="59"/>
      <c r="AO50" s="46" t="s">
        <v>43</v>
      </c>
      <c r="AP50" s="59"/>
      <c r="AQ50" s="59"/>
      <c r="AR50" s="59"/>
      <c r="AS50" s="46" t="e">
        <f>IF(OR(#REF!="o",#REF!="p",#REF!="k",#REF!="w",#REF!="s",#REF!=$AS$3,ISBLANK(#REF!)),1,0)</f>
        <v>#REF!</v>
      </c>
      <c r="AT50" s="66" t="str">
        <f t="shared" si="14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N50" s="1"/>
      <c r="BO50" s="30"/>
      <c r="BP50" s="30"/>
      <c r="BQ50" s="30"/>
      <c r="BR50" s="30"/>
      <c r="BS50" s="30"/>
      <c r="BT50" s="30"/>
      <c r="BU50" s="30"/>
    </row>
    <row r="51" spans="1:73" ht="12.75" customHeight="1" x14ac:dyDescent="0.2">
      <c r="A51" s="21">
        <v>43</v>
      </c>
      <c r="B51" s="126" t="s">
        <v>120</v>
      </c>
      <c r="C51" s="21">
        <v>1</v>
      </c>
      <c r="D51" s="23">
        <v>1</v>
      </c>
      <c r="E51" s="21">
        <f t="shared" ca="1" si="18"/>
        <v>36</v>
      </c>
      <c r="F51" s="24">
        <v>18</v>
      </c>
      <c r="G51" s="24">
        <f t="shared" ca="1" si="20"/>
        <v>0</v>
      </c>
      <c r="H51" s="24">
        <v>18</v>
      </c>
      <c r="I51" s="24">
        <f ca="1">SUMIF(OFFSET($K$4,0,0,1,$J$2*5),I$4,$K51)*IF($E$2="S",15,1)</f>
        <v>0</v>
      </c>
      <c r="J51" s="24">
        <f t="shared" ca="1" si="19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177"/>
      <c r="AD51" s="177"/>
      <c r="AE51" s="177"/>
      <c r="AF51" s="177"/>
      <c r="AG51" s="177"/>
      <c r="AH51" s="51"/>
      <c r="AI51" s="25"/>
      <c r="AJ51" s="26"/>
      <c r="AK51" s="26"/>
      <c r="AL51" s="26"/>
      <c r="AM51" s="27"/>
      <c r="AN51" s="59"/>
      <c r="AO51" s="46" t="s">
        <v>43</v>
      </c>
      <c r="AP51" s="59"/>
      <c r="AQ51" s="59"/>
      <c r="AR51" s="59"/>
      <c r="AS51" s="46" t="e">
        <f>IF(OR(#REF!="o",#REF!="p",#REF!="k",#REF!="w",#REF!="s",#REF!=$AS$3,ISBLANK(#REF!)),1,0)</f>
        <v>#REF!</v>
      </c>
      <c r="AT51" s="66" t="str">
        <f t="shared" si="14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N51" s="1"/>
      <c r="BO51" s="30"/>
      <c r="BP51" s="30"/>
      <c r="BQ51" s="30"/>
      <c r="BR51" s="30"/>
      <c r="BS51" s="30"/>
      <c r="BT51" s="30"/>
      <c r="BU51" s="30"/>
    </row>
    <row r="52" spans="1:73" ht="12.75" customHeight="1" x14ac:dyDescent="0.2">
      <c r="A52" s="21">
        <v>44</v>
      </c>
      <c r="B52" s="159" t="s">
        <v>130</v>
      </c>
      <c r="C52" s="21"/>
      <c r="D52" s="23">
        <f>COUNTIF(K52:AR52,"&gt;0")-C52</f>
        <v>0</v>
      </c>
      <c r="E52" s="21">
        <f t="shared" ca="1" si="18"/>
        <v>18</v>
      </c>
      <c r="F52" s="24">
        <v>9</v>
      </c>
      <c r="G52" s="24">
        <f t="shared" ca="1" si="20"/>
        <v>0</v>
      </c>
      <c r="H52" s="24"/>
      <c r="I52" s="24">
        <v>9</v>
      </c>
      <c r="J52" s="24">
        <f t="shared" ca="1" si="19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177"/>
      <c r="AD52" s="177"/>
      <c r="AE52" s="177"/>
      <c r="AF52" s="177"/>
      <c r="AG52" s="177"/>
      <c r="AH52" s="51"/>
      <c r="AI52" s="25"/>
      <c r="AJ52" s="26"/>
      <c r="AK52" s="26"/>
      <c r="AL52" s="26"/>
      <c r="AM52" s="27"/>
      <c r="AN52" s="59"/>
      <c r="AO52" s="46" t="s">
        <v>62</v>
      </c>
      <c r="AP52" s="59"/>
      <c r="AQ52" s="59"/>
      <c r="AR52" s="59"/>
      <c r="AS52" s="46" t="e">
        <f>IF(OR(#REF!="o",#REF!="p",#REF!="k",#REF!="w",#REF!="s",#REF!=$AS$3,ISBLANK(#REF!)),1,0)</f>
        <v>#REF!</v>
      </c>
      <c r="AT52" s="66" t="str">
        <f t="shared" si="14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N52" s="1"/>
      <c r="BO52" s="30"/>
      <c r="BP52" s="30"/>
      <c r="BQ52" s="30"/>
      <c r="BR52" s="30"/>
      <c r="BS52" s="30"/>
      <c r="BT52" s="30"/>
      <c r="BU52" s="30"/>
    </row>
    <row r="53" spans="1:73" ht="12.75" customHeight="1" x14ac:dyDescent="0.2">
      <c r="A53" s="21">
        <v>45</v>
      </c>
      <c r="B53" s="126" t="s">
        <v>122</v>
      </c>
      <c r="C53" s="21">
        <v>1</v>
      </c>
      <c r="D53" s="23">
        <v>1</v>
      </c>
      <c r="E53" s="21">
        <f t="shared" ca="1" si="18"/>
        <v>27</v>
      </c>
      <c r="F53" s="24">
        <v>9</v>
      </c>
      <c r="G53" s="24">
        <f t="shared" ca="1" si="20"/>
        <v>0</v>
      </c>
      <c r="H53" s="24">
        <v>18</v>
      </c>
      <c r="I53" s="24">
        <f ca="1">SUMIF(OFFSET($K$4,0,0,1,$J$2*5),I$4,$K53)*IF($E$2="S",15,1)</f>
        <v>0</v>
      </c>
      <c r="J53" s="24">
        <f t="shared" ca="1" si="19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177"/>
      <c r="AD53" s="177"/>
      <c r="AE53" s="177"/>
      <c r="AF53" s="177"/>
      <c r="AG53" s="177"/>
      <c r="AH53" s="51"/>
      <c r="AI53" s="25"/>
      <c r="AJ53" s="26"/>
      <c r="AK53" s="26"/>
      <c r="AL53" s="26"/>
      <c r="AM53" s="27"/>
      <c r="AN53" s="59"/>
      <c r="AO53" s="46" t="s">
        <v>43</v>
      </c>
      <c r="AP53" s="59"/>
      <c r="AQ53" s="59"/>
      <c r="AR53" s="59"/>
      <c r="AS53" s="46" t="e">
        <f>IF(OR(#REF!="o",#REF!="p",#REF!="k",#REF!="w",#REF!="s",#REF!=$AS$3,ISBLANK(#REF!)),1,0)</f>
        <v>#REF!</v>
      </c>
      <c r="AT53" s="66" t="str">
        <f t="shared" si="14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N53" s="1"/>
      <c r="BO53" s="30"/>
      <c r="BP53" s="30"/>
      <c r="BQ53" s="30"/>
      <c r="BR53" s="30"/>
      <c r="BS53" s="30"/>
      <c r="BT53" s="30"/>
      <c r="BU53" s="30"/>
    </row>
    <row r="54" spans="1:73" ht="12.75" customHeight="1" x14ac:dyDescent="0.2">
      <c r="A54" s="21">
        <v>46</v>
      </c>
      <c r="B54" s="159" t="s">
        <v>121</v>
      </c>
      <c r="C54" s="21"/>
      <c r="D54" s="23">
        <v>2</v>
      </c>
      <c r="E54" s="21">
        <f t="shared" ca="1" si="18"/>
        <v>18</v>
      </c>
      <c r="F54" s="24">
        <v>9</v>
      </c>
      <c r="G54" s="24">
        <f t="shared" ca="1" si="20"/>
        <v>0</v>
      </c>
      <c r="H54" s="24">
        <v>9</v>
      </c>
      <c r="I54" s="24"/>
      <c r="J54" s="24">
        <f t="shared" ca="1" si="19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177"/>
      <c r="AD54" s="177"/>
      <c r="AE54" s="177"/>
      <c r="AF54" s="177"/>
      <c r="AG54" s="177"/>
      <c r="AH54" s="51"/>
      <c r="AI54" s="25"/>
      <c r="AJ54" s="26"/>
      <c r="AK54" s="26"/>
      <c r="AL54" s="26"/>
      <c r="AM54" s="27"/>
      <c r="AN54" s="59"/>
      <c r="AO54" s="46" t="s">
        <v>62</v>
      </c>
      <c r="AP54" s="59"/>
      <c r="AQ54" s="59"/>
      <c r="AR54" s="59"/>
      <c r="AS54" s="46" t="e">
        <f>IF(OR(#REF!="o",#REF!="p",#REF!="k",#REF!="w",#REF!="s",#REF!=$AS$3,ISBLANK(#REF!)),1,0)</f>
        <v>#REF!</v>
      </c>
      <c r="AT54" s="66" t="str">
        <f t="shared" si="14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N54" s="1"/>
      <c r="BO54" s="30"/>
      <c r="BP54" s="30"/>
      <c r="BQ54" s="30"/>
      <c r="BR54" s="30"/>
      <c r="BS54" s="30"/>
      <c r="BT54" s="30"/>
      <c r="BU54" s="30"/>
    </row>
    <row r="55" spans="1:73" ht="12.75" customHeight="1" x14ac:dyDescent="0.2">
      <c r="A55" s="21">
        <v>47</v>
      </c>
      <c r="B55" s="159" t="s">
        <v>129</v>
      </c>
      <c r="C55" s="21"/>
      <c r="D55" s="23">
        <v>2</v>
      </c>
      <c r="E55" s="21">
        <f t="shared" ca="1" si="18"/>
        <v>18</v>
      </c>
      <c r="F55" s="24">
        <v>9</v>
      </c>
      <c r="G55" s="24">
        <f t="shared" ca="1" si="20"/>
        <v>0</v>
      </c>
      <c r="H55" s="24">
        <v>9</v>
      </c>
      <c r="I55" s="24"/>
      <c r="J55" s="24">
        <f t="shared" ca="1" si="19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177"/>
      <c r="AD55" s="177"/>
      <c r="AE55" s="177"/>
      <c r="AF55" s="177"/>
      <c r="AG55" s="177"/>
      <c r="AH55" s="51"/>
      <c r="AI55" s="25"/>
      <c r="AJ55" s="26"/>
      <c r="AK55" s="26"/>
      <c r="AL55" s="26"/>
      <c r="AM55" s="27"/>
      <c r="AN55" s="59"/>
      <c r="AO55" s="46" t="s">
        <v>62</v>
      </c>
      <c r="AP55" s="59"/>
      <c r="AQ55" s="59"/>
      <c r="AR55" s="59"/>
      <c r="AS55" s="46" t="e">
        <f>IF(OR(#REF!="o",#REF!="p",#REF!="k",#REF!="w",#REF!="s",#REF!=$AS$3,ISBLANK(#REF!)),1,0)</f>
        <v>#REF!</v>
      </c>
      <c r="AT55" s="66" t="str">
        <f t="shared" si="14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N55" s="1"/>
      <c r="BO55" s="30"/>
      <c r="BP55" s="30"/>
      <c r="BQ55" s="30"/>
      <c r="BR55" s="30"/>
      <c r="BS55" s="30"/>
      <c r="BT55" s="30"/>
      <c r="BU55" s="30"/>
    </row>
    <row r="56" spans="1:73" ht="12.75" customHeight="1" x14ac:dyDescent="0.2">
      <c r="A56" s="21">
        <v>48</v>
      </c>
      <c r="B56" s="119" t="s">
        <v>127</v>
      </c>
      <c r="C56" s="23">
        <v>1</v>
      </c>
      <c r="D56" s="23">
        <v>1</v>
      </c>
      <c r="E56" s="21">
        <f t="shared" si="18"/>
        <v>36</v>
      </c>
      <c r="F56" s="24">
        <v>18</v>
      </c>
      <c r="G56" s="24"/>
      <c r="H56" s="24">
        <v>18</v>
      </c>
      <c r="I56" s="24"/>
      <c r="J56" s="24"/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177"/>
      <c r="AD56" s="177"/>
      <c r="AE56" s="177"/>
      <c r="AF56" s="177"/>
      <c r="AG56" s="177"/>
      <c r="AH56" s="51"/>
      <c r="AI56" s="109">
        <v>18</v>
      </c>
      <c r="AJ56" s="26"/>
      <c r="AK56" s="26">
        <v>18</v>
      </c>
      <c r="AL56" s="26"/>
      <c r="AM56" s="27"/>
      <c r="AN56" s="59"/>
      <c r="AO56" s="59"/>
      <c r="AP56" s="59"/>
      <c r="AQ56" s="59"/>
      <c r="AR56" s="59"/>
      <c r="AS56" s="46" t="e">
        <f>IF(OR(#REF!="o",#REF!="p",#REF!="k",#REF!="w",#REF!="s",#REF!=$AS$3,ISBLANK(#REF!)),1,0)</f>
        <v>#REF!</v>
      </c>
      <c r="AT56" s="66"/>
      <c r="AU56" s="16"/>
      <c r="AW56" s="30"/>
      <c r="AX56" s="30"/>
      <c r="AY56" s="30"/>
      <c r="AZ56" s="30"/>
      <c r="BA56" s="30"/>
      <c r="BB56" s="30"/>
      <c r="BC56" s="30"/>
      <c r="BL56" s="6"/>
      <c r="BN56" s="1"/>
      <c r="BO56" s="30"/>
      <c r="BP56" s="30"/>
      <c r="BQ56" s="30"/>
      <c r="BR56" s="30"/>
      <c r="BS56" s="30"/>
      <c r="BT56" s="30"/>
      <c r="BU56" s="108"/>
    </row>
    <row r="57" spans="1:73" ht="12.75" customHeight="1" x14ac:dyDescent="0.2">
      <c r="A57" s="21">
        <v>49</v>
      </c>
      <c r="B57" s="119" t="s">
        <v>124</v>
      </c>
      <c r="C57" s="23">
        <v>1</v>
      </c>
      <c r="D57" s="23">
        <v>1</v>
      </c>
      <c r="E57" s="21">
        <f t="shared" si="18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177"/>
      <c r="AD57" s="177"/>
      <c r="AE57" s="177"/>
      <c r="AF57" s="177"/>
      <c r="AG57" s="177"/>
      <c r="AH57" s="51"/>
      <c r="AI57" s="109">
        <v>18</v>
      </c>
      <c r="AJ57" s="26"/>
      <c r="AK57" s="26">
        <v>18</v>
      </c>
      <c r="AL57" s="26"/>
      <c r="AM57" s="27"/>
      <c r="AN57" s="59"/>
      <c r="AO57" s="59"/>
      <c r="AP57" s="59"/>
      <c r="AQ57" s="59"/>
      <c r="AR57" s="59"/>
      <c r="AS57" s="46" t="e">
        <f>IF(OR(#REF!="o",#REF!="p",#REF!="k",#REF!="w",#REF!="s",#REF!=$AS$3,ISBLANK(#REF!)),1,0)</f>
        <v>#REF!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N57" s="1"/>
      <c r="BO57" s="30"/>
      <c r="BP57" s="30"/>
      <c r="BQ57" s="30"/>
      <c r="BR57" s="30"/>
      <c r="BS57" s="30"/>
      <c r="BT57" s="30"/>
      <c r="BU57" s="108"/>
    </row>
    <row r="58" spans="1:73" ht="12.75" customHeight="1" x14ac:dyDescent="0.2">
      <c r="A58" s="21">
        <v>50</v>
      </c>
      <c r="B58" s="119" t="s">
        <v>19</v>
      </c>
      <c r="C58" s="23">
        <v>0</v>
      </c>
      <c r="D58" s="23">
        <f>COUNTIF(K58:AR58,"&gt;0")-C58</f>
        <v>1</v>
      </c>
      <c r="E58" s="21">
        <f t="shared" ca="1" si="18"/>
        <v>36</v>
      </c>
      <c r="F58" s="24">
        <f t="shared" ref="F58:H58" ca="1" si="21">SUMIF(OFFSET($K$4,0,0,1,$J$2*5),F$4,$K58)*IF($E$2="S",15,1)</f>
        <v>0</v>
      </c>
      <c r="G58" s="24">
        <f t="shared" ca="1" si="21"/>
        <v>0</v>
      </c>
      <c r="H58" s="24">
        <f t="shared" ca="1" si="21"/>
        <v>0</v>
      </c>
      <c r="I58" s="24">
        <v>36</v>
      </c>
      <c r="J58" s="24">
        <f ca="1">SUMIF(OFFSET($K$4,0,0,1,$J$2*5),J$4,$K58)*IF($E$2="S",15,1)</f>
        <v>0</v>
      </c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177"/>
      <c r="AD58" s="177"/>
      <c r="AE58" s="177"/>
      <c r="AF58" s="177"/>
      <c r="AG58" s="177"/>
      <c r="AH58" s="51"/>
      <c r="AI58" s="25"/>
      <c r="AJ58" s="26"/>
      <c r="AK58" s="26"/>
      <c r="AL58" s="26">
        <v>18</v>
      </c>
      <c r="AM58" s="27"/>
      <c r="AN58" s="59"/>
      <c r="AO58" s="59"/>
      <c r="AP58" s="59"/>
      <c r="AQ58" s="59"/>
      <c r="AR58" s="59"/>
      <c r="AS58" s="46" t="e">
        <f>IF(OR(#REF!="o",#REF!="p",#REF!="k",#REF!="w",#REF!="s",#REF!=$AS$3,ISBLANK(#REF!)),1,0)</f>
        <v>#REF!</v>
      </c>
      <c r="AT58" s="66" t="str">
        <f>TRIM(CONCATENATE(IF(AND(LEN(AW58)&gt;0,AW58&gt;0),TEXT(AW$4,"#0"),""),IF(AND(LEN(AX58)&gt;0,AX58&gt;0),CONCATENATE("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",TEXT(BA$4,"#0")),""),IF(AND(LEN(BB58)&gt;0,BB58&gt;0),CONCATENATE(" ",TEXT(BB$4,"#0")),""),IF(AND(LEN(BC58)&gt;0,BC58&gt;0),CONCATENATE(" ",TEXT(BC$4,"#0")),"")))</f>
        <v/>
      </c>
      <c r="AU58" s="16"/>
      <c r="AW58" s="30"/>
      <c r="AX58" s="30"/>
      <c r="AY58" s="30"/>
      <c r="AZ58" s="30"/>
      <c r="BA58" s="30"/>
      <c r="BB58" s="30"/>
      <c r="BC58" s="30"/>
      <c r="BL58" s="6"/>
      <c r="BN58" s="1"/>
      <c r="BO58" s="30"/>
      <c r="BP58" s="30"/>
      <c r="BQ58" s="30"/>
      <c r="BR58" s="30"/>
      <c r="BS58" s="30"/>
      <c r="BT58" s="30"/>
    </row>
    <row r="59" spans="1:73" ht="12.75" customHeight="1" thickBot="1" x14ac:dyDescent="0.25">
      <c r="A59" s="21">
        <v>51</v>
      </c>
      <c r="B59" s="127" t="s">
        <v>20</v>
      </c>
      <c r="C59" s="111"/>
      <c r="D59" s="111">
        <v>1</v>
      </c>
      <c r="E59" s="21">
        <v>90</v>
      </c>
      <c r="F59" s="112">
        <f t="shared" ref="F59:H59" ca="1" si="22">SUMIF(OFFSET($K$4,0,0,1,$J$2*5),F$4,$K59)*IF($E$2="S",15,1)</f>
        <v>0</v>
      </c>
      <c r="G59" s="112">
        <f t="shared" ca="1" si="22"/>
        <v>0</v>
      </c>
      <c r="H59" s="112">
        <f t="shared" ca="1" si="22"/>
        <v>0</v>
      </c>
      <c r="I59" s="112">
        <f ca="1">SUMIF(OFFSET($K$4,0,0,1,$J$2*5),I$4,$K59)*IF($E$2="S",15,1)</f>
        <v>0</v>
      </c>
      <c r="J59" s="112">
        <v>90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177"/>
      <c r="AD59" s="177"/>
      <c r="AE59" s="177"/>
      <c r="AF59" s="177"/>
      <c r="AG59" s="177"/>
      <c r="AH59" s="51"/>
      <c r="AI59" s="25"/>
      <c r="AJ59" s="26"/>
      <c r="AK59" s="26"/>
      <c r="AL59" s="26"/>
      <c r="AM59" s="168">
        <v>90</v>
      </c>
      <c r="AN59" s="59"/>
      <c r="AO59" s="59"/>
      <c r="AP59" s="59"/>
      <c r="AQ59" s="59"/>
      <c r="AR59" s="59"/>
      <c r="AS59" s="46" t="e">
        <f>IF(OR(#REF!="o",#REF!="p",#REF!="k",#REF!="w",#REF!="s",#REF!=$AS$3,ISBLANK(#REF!)),1,0)</f>
        <v>#REF!</v>
      </c>
      <c r="AT59" s="69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D59" s="7"/>
      <c r="BL59" s="6"/>
      <c r="BN59" s="1"/>
      <c r="BO59" s="30"/>
      <c r="BP59" s="30"/>
      <c r="BQ59" s="30"/>
      <c r="BR59" s="30"/>
      <c r="BS59" s="30"/>
      <c r="BT59" s="30"/>
    </row>
    <row r="60" spans="1:73" ht="13.5" thickBot="1" x14ac:dyDescent="0.25">
      <c r="A60" s="17"/>
      <c r="B60" s="158" t="s">
        <v>21</v>
      </c>
      <c r="C60" s="33">
        <f t="shared" ref="C60:AM60" si="23">C5+C16+C30+C47</f>
        <v>18</v>
      </c>
      <c r="D60" s="33">
        <f t="shared" si="23"/>
        <v>66</v>
      </c>
      <c r="E60" s="33">
        <f t="shared" ca="1" si="23"/>
        <v>1299</v>
      </c>
      <c r="F60" s="33">
        <f t="shared" ca="1" si="23"/>
        <v>486</v>
      </c>
      <c r="G60" s="33">
        <f t="shared" ca="1" si="23"/>
        <v>27</v>
      </c>
      <c r="H60" s="33">
        <f t="shared" ca="1" si="23"/>
        <v>480</v>
      </c>
      <c r="I60" s="33">
        <f t="shared" ca="1" si="23"/>
        <v>216</v>
      </c>
      <c r="J60" s="33">
        <f t="shared" ca="1" si="23"/>
        <v>90</v>
      </c>
      <c r="K60" s="33">
        <f t="shared" si="23"/>
        <v>117</v>
      </c>
      <c r="L60" s="33">
        <f t="shared" si="23"/>
        <v>9</v>
      </c>
      <c r="M60" s="33">
        <f t="shared" si="23"/>
        <v>30</v>
      </c>
      <c r="N60" s="33">
        <f t="shared" si="23"/>
        <v>72</v>
      </c>
      <c r="O60" s="33">
        <f t="shared" si="23"/>
        <v>0</v>
      </c>
      <c r="P60" s="33">
        <f t="shared" si="23"/>
        <v>81</v>
      </c>
      <c r="Q60" s="33">
        <f t="shared" si="23"/>
        <v>9</v>
      </c>
      <c r="R60" s="33">
        <f t="shared" si="23"/>
        <v>84</v>
      </c>
      <c r="S60" s="33">
        <f t="shared" si="23"/>
        <v>45</v>
      </c>
      <c r="T60" s="33">
        <f t="shared" si="23"/>
        <v>0</v>
      </c>
      <c r="U60" s="33">
        <f t="shared" si="23"/>
        <v>99</v>
      </c>
      <c r="V60" s="33">
        <f t="shared" si="23"/>
        <v>0</v>
      </c>
      <c r="W60" s="33">
        <f t="shared" si="23"/>
        <v>102</v>
      </c>
      <c r="X60" s="33">
        <f t="shared" si="23"/>
        <v>45</v>
      </c>
      <c r="Y60" s="33">
        <f t="shared" si="23"/>
        <v>0</v>
      </c>
      <c r="Z60" s="33">
        <f t="shared" si="23"/>
        <v>54</v>
      </c>
      <c r="AA60" s="33">
        <f t="shared" si="23"/>
        <v>9</v>
      </c>
      <c r="AB60" s="33">
        <f t="shared" si="23"/>
        <v>129</v>
      </c>
      <c r="AC60" s="33"/>
      <c r="AD60" s="33"/>
      <c r="AE60" s="33"/>
      <c r="AF60" s="33"/>
      <c r="AG60" s="33"/>
      <c r="AH60" s="33">
        <f t="shared" si="23"/>
        <v>0</v>
      </c>
      <c r="AI60" s="33">
        <f t="shared" si="23"/>
        <v>36</v>
      </c>
      <c r="AJ60" s="33">
        <f t="shared" si="23"/>
        <v>0</v>
      </c>
      <c r="AK60" s="33">
        <f t="shared" si="23"/>
        <v>36</v>
      </c>
      <c r="AL60" s="33">
        <f t="shared" si="23"/>
        <v>18</v>
      </c>
      <c r="AM60" s="33">
        <f t="shared" si="23"/>
        <v>90</v>
      </c>
      <c r="AN60" s="59"/>
      <c r="AO60" s="59"/>
      <c r="AP60" s="59"/>
      <c r="AQ60" s="59"/>
      <c r="AR60" s="59"/>
      <c r="AS60" s="46"/>
      <c r="AU60" s="82" t="s">
        <v>21</v>
      </c>
      <c r="AV60" s="102"/>
      <c r="AW60" s="1"/>
      <c r="AX60" s="8"/>
      <c r="AY60" s="8"/>
      <c r="AZ60" s="8"/>
      <c r="BA60" s="8"/>
      <c r="BB60" s="8"/>
      <c r="BC60" s="30"/>
      <c r="BD60" s="8"/>
      <c r="BO60" s="108"/>
      <c r="BP60" s="108"/>
      <c r="BQ60" s="108"/>
      <c r="BR60" s="108"/>
      <c r="BS60" s="108"/>
      <c r="BT60" s="108"/>
    </row>
    <row r="61" spans="1:73" ht="13.5" thickBot="1" x14ac:dyDescent="0.25">
      <c r="B61" s="124" t="s">
        <v>86</v>
      </c>
      <c r="C61" s="40"/>
      <c r="D61" s="40"/>
      <c r="E61" s="1"/>
      <c r="F61" s="230" t="s">
        <v>110</v>
      </c>
      <c r="G61" s="231"/>
      <c r="H61" s="231"/>
      <c r="I61" s="231"/>
      <c r="J61" s="232"/>
      <c r="K61" s="213">
        <f>K60+L60+M60+N60</f>
        <v>228</v>
      </c>
      <c r="L61" s="214"/>
      <c r="M61" s="214"/>
      <c r="N61" s="214"/>
      <c r="O61" s="215"/>
      <c r="P61" s="213">
        <f>P60+Q60+R60+S60</f>
        <v>219</v>
      </c>
      <c r="Q61" s="214"/>
      <c r="R61" s="214"/>
      <c r="S61" s="214"/>
      <c r="T61" s="215"/>
      <c r="U61" s="213">
        <f>U60+V60+W60+X60</f>
        <v>246</v>
      </c>
      <c r="V61" s="214"/>
      <c r="W61" s="214"/>
      <c r="X61" s="214"/>
      <c r="Y61" s="215"/>
      <c r="Z61" s="213" t="e">
        <f>Z60+AA60+AB60+#REF!</f>
        <v>#REF!</v>
      </c>
      <c r="AA61" s="214"/>
      <c r="AB61" s="214"/>
      <c r="AC61" s="172"/>
      <c r="AD61" s="172"/>
      <c r="AE61" s="172"/>
      <c r="AF61" s="172"/>
      <c r="AG61" s="172"/>
      <c r="AH61" s="173"/>
      <c r="AI61" s="213">
        <f>AI60+AJ60+AK60+AL60+AM60</f>
        <v>180</v>
      </c>
      <c r="AJ61" s="214"/>
      <c r="AK61" s="214"/>
      <c r="AL61" s="214"/>
      <c r="AM61" s="215"/>
      <c r="AN61" s="59"/>
      <c r="AO61" s="59"/>
      <c r="AP61" s="59"/>
      <c r="AQ61" s="59"/>
      <c r="AR61" s="59"/>
      <c r="AS61" s="46"/>
      <c r="AU61" s="83" t="s">
        <v>39</v>
      </c>
      <c r="BC61" s="30"/>
      <c r="BD61" s="7"/>
    </row>
    <row r="62" spans="1:73" ht="12.75" customHeight="1" thickBot="1" x14ac:dyDescent="0.25">
      <c r="B62" s="122" t="s">
        <v>87</v>
      </c>
      <c r="C62" s="219" t="e">
        <f>#REF!</f>
        <v>#REF!</v>
      </c>
      <c r="D62" s="219"/>
      <c r="E62" s="39"/>
      <c r="F62" s="226" t="s">
        <v>22</v>
      </c>
      <c r="G62" s="227"/>
      <c r="H62" s="17" t="s">
        <v>23</v>
      </c>
      <c r="I62" s="10"/>
      <c r="J62" s="11"/>
      <c r="K62" s="216">
        <v>3</v>
      </c>
      <c r="L62" s="217"/>
      <c r="M62" s="217"/>
      <c r="N62" s="217"/>
      <c r="O62" s="218"/>
      <c r="P62" s="216">
        <v>2</v>
      </c>
      <c r="Q62" s="217"/>
      <c r="R62" s="217"/>
      <c r="S62" s="217"/>
      <c r="T62" s="218"/>
      <c r="U62" s="216">
        <v>3</v>
      </c>
      <c r="V62" s="217"/>
      <c r="W62" s="217"/>
      <c r="X62" s="217"/>
      <c r="Y62" s="218"/>
      <c r="Z62" s="216">
        <v>4</v>
      </c>
      <c r="AA62" s="217"/>
      <c r="AB62" s="217"/>
      <c r="AC62" s="174"/>
      <c r="AD62" s="174"/>
      <c r="AE62" s="174"/>
      <c r="AF62" s="174"/>
      <c r="AG62" s="174"/>
      <c r="AH62" s="175"/>
      <c r="AI62" s="216">
        <v>2</v>
      </c>
      <c r="AJ62" s="217"/>
      <c r="AK62" s="217"/>
      <c r="AL62" s="217"/>
      <c r="AM62" s="218"/>
      <c r="AN62" s="59">
        <v>0</v>
      </c>
      <c r="AO62" s="59"/>
      <c r="AP62" s="59"/>
      <c r="AQ62" s="59"/>
      <c r="AR62" s="59"/>
      <c r="AS62" s="46"/>
      <c r="AU62" s="19" t="s">
        <v>21</v>
      </c>
      <c r="AV62" s="102"/>
      <c r="BC62" s="30"/>
    </row>
    <row r="63" spans="1:73" ht="11.25" customHeight="1" thickBot="1" x14ac:dyDescent="0.25">
      <c r="B63" s="122" t="s">
        <v>88</v>
      </c>
      <c r="C63" s="219" t="e">
        <f>#REF!</f>
        <v>#REF!</v>
      </c>
      <c r="D63" s="219"/>
      <c r="E63" s="39"/>
      <c r="F63" s="228"/>
      <c r="G63" s="229"/>
      <c r="H63" s="35" t="s">
        <v>24</v>
      </c>
      <c r="I63" s="34"/>
      <c r="J63" s="36"/>
      <c r="K63" s="213">
        <v>14</v>
      </c>
      <c r="L63" s="214"/>
      <c r="M63" s="214"/>
      <c r="N63" s="214"/>
      <c r="O63" s="215"/>
      <c r="P63" s="213">
        <v>17</v>
      </c>
      <c r="Q63" s="214"/>
      <c r="R63" s="214"/>
      <c r="S63" s="214"/>
      <c r="T63" s="215"/>
      <c r="U63" s="213">
        <v>15</v>
      </c>
      <c r="V63" s="214"/>
      <c r="W63" s="214"/>
      <c r="X63" s="214"/>
      <c r="Y63" s="215"/>
      <c r="Z63" s="213">
        <v>8</v>
      </c>
      <c r="AA63" s="214"/>
      <c r="AB63" s="214"/>
      <c r="AC63" s="172"/>
      <c r="AD63" s="172"/>
      <c r="AE63" s="172"/>
      <c r="AF63" s="172"/>
      <c r="AG63" s="172"/>
      <c r="AH63" s="173"/>
      <c r="AI63" s="213">
        <v>4</v>
      </c>
      <c r="AJ63" s="214"/>
      <c r="AK63" s="214"/>
      <c r="AL63" s="214"/>
      <c r="AM63" s="215"/>
      <c r="AN63" s="59"/>
      <c r="AO63" s="59"/>
      <c r="AP63" s="59"/>
      <c r="AQ63" s="59"/>
      <c r="AR63" s="59"/>
      <c r="AS63" s="46"/>
      <c r="AU63" s="83" t="s">
        <v>38</v>
      </c>
      <c r="AW63" s="9"/>
      <c r="AX63" s="9"/>
      <c r="AY63" s="9"/>
      <c r="AZ63" s="9"/>
      <c r="BA63" s="9"/>
      <c r="BB63" s="9"/>
      <c r="BC63" s="30"/>
    </row>
    <row r="64" spans="1:73" ht="12" customHeight="1" x14ac:dyDescent="0.2">
      <c r="B64" s="122" t="s">
        <v>89</v>
      </c>
      <c r="C64" s="46"/>
      <c r="D64" s="46"/>
      <c r="E64" s="1"/>
      <c r="F64" s="37"/>
      <c r="G64" s="37"/>
      <c r="H64" s="16"/>
      <c r="I64" s="1"/>
      <c r="J64" s="38"/>
      <c r="K64" s="38"/>
      <c r="L64" s="1"/>
      <c r="M64" s="1"/>
      <c r="N64" s="1"/>
      <c r="O64" s="38"/>
      <c r="P64" s="1"/>
      <c r="Q64" s="1"/>
      <c r="R64" s="1"/>
      <c r="S64" s="1"/>
      <c r="T64" s="38"/>
      <c r="U64" s="1"/>
      <c r="V64" s="1"/>
      <c r="W64" s="1"/>
      <c r="X64" s="1"/>
      <c r="Y64" s="38"/>
      <c r="Z64" s="1"/>
      <c r="AA64" s="1"/>
      <c r="AB64" s="1"/>
      <c r="AC64" s="1"/>
      <c r="AD64" s="1"/>
      <c r="AE64" s="1"/>
      <c r="AF64" s="1"/>
      <c r="AG64" s="1"/>
      <c r="AH64" s="38"/>
      <c r="AI64" s="1"/>
      <c r="AJ64" s="1"/>
      <c r="AK64" s="1"/>
      <c r="AL64" s="1"/>
      <c r="AM64" s="38"/>
    </row>
    <row r="65" spans="1:73" s="22" customFormat="1" x14ac:dyDescent="0.2">
      <c r="A65" s="1"/>
      <c r="C65" s="2"/>
      <c r="D65" s="2"/>
      <c r="E65" s="2"/>
      <c r="F65" s="8"/>
      <c r="G65" s="8"/>
      <c r="H65" s="9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43"/>
      <c r="AO65" s="43"/>
      <c r="AP65" s="43"/>
      <c r="AQ65" s="43"/>
      <c r="AR65" s="43"/>
      <c r="AS65" s="45"/>
      <c r="AT65" s="2"/>
      <c r="AU65" s="2"/>
      <c r="AV65" s="10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N65" s="2"/>
      <c r="BO65" s="2"/>
      <c r="BP65" s="2"/>
      <c r="BQ65" s="2"/>
      <c r="BR65" s="2"/>
      <c r="BS65" s="2"/>
      <c r="BT65" s="2"/>
      <c r="BU65" s="103"/>
    </row>
    <row r="66" spans="1:73" s="22" customFormat="1" ht="12.75" customHeight="1" x14ac:dyDescent="0.2">
      <c r="A66" s="211" t="s">
        <v>108</v>
      </c>
      <c r="B66" s="212"/>
      <c r="C66" s="9"/>
      <c r="D66" s="16" t="s">
        <v>95</v>
      </c>
      <c r="E66" s="134"/>
      <c r="F66" s="134"/>
      <c r="G66" s="134"/>
      <c r="H66" s="134"/>
      <c r="I66" s="134"/>
      <c r="J66" s="134"/>
      <c r="K66" s="134"/>
      <c r="M66" s="242" t="s">
        <v>106</v>
      </c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9" t="s">
        <v>11</v>
      </c>
      <c r="AB66" s="189" t="s">
        <v>44</v>
      </c>
      <c r="AC66" s="189" t="s">
        <v>107</v>
      </c>
      <c r="AD66" s="190"/>
      <c r="AE66" s="190"/>
      <c r="AF66" s="184"/>
      <c r="AG66" s="184"/>
      <c r="AH66" s="30"/>
      <c r="AI66" s="30"/>
      <c r="AJ66"/>
      <c r="AK66"/>
      <c r="AL66"/>
      <c r="AM66" s="30"/>
      <c r="AN66" s="30"/>
      <c r="AO66" s="30"/>
      <c r="AP66" s="43"/>
      <c r="AQ66" s="43"/>
      <c r="AR66" s="43"/>
      <c r="AS66" s="43"/>
      <c r="AT66" s="43"/>
      <c r="AU66" s="45"/>
      <c r="AV66" s="2"/>
      <c r="AW66" s="2"/>
      <c r="AX66" s="101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104"/>
    </row>
    <row r="67" spans="1:73" s="22" customFormat="1" x14ac:dyDescent="0.2">
      <c r="A67" s="1">
        <v>1</v>
      </c>
      <c r="B67" s="1" t="s">
        <v>92</v>
      </c>
      <c r="C67" s="9"/>
      <c r="D67" s="1"/>
      <c r="E67" s="1" t="s">
        <v>96</v>
      </c>
      <c r="F67"/>
      <c r="G67"/>
      <c r="H67"/>
      <c r="I67"/>
      <c r="J67"/>
      <c r="K67"/>
      <c r="M67" s="187"/>
      <c r="N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  <c r="AA67" s="189"/>
      <c r="AB67" s="189"/>
      <c r="AC67" s="189"/>
      <c r="AD67" s="190"/>
      <c r="AE67" s="190"/>
      <c r="AF67" s="184"/>
      <c r="AG67" s="184"/>
      <c r="AH67" s="30"/>
      <c r="AI67" s="30"/>
      <c r="AJ67"/>
      <c r="AK67"/>
      <c r="AL67"/>
      <c r="AM67" s="163"/>
      <c r="AN67" s="163"/>
      <c r="AO67" s="163"/>
      <c r="AP67" s="43"/>
      <c r="AQ67" s="43"/>
      <c r="AR67" s="43"/>
      <c r="AS67" s="43"/>
      <c r="AT67" s="43"/>
      <c r="AU67" s="45"/>
      <c r="AV67" s="2"/>
      <c r="AW67" s="2"/>
      <c r="AX67" s="9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103"/>
    </row>
    <row r="68" spans="1:73" s="22" customFormat="1" ht="12.75" customHeight="1" x14ac:dyDescent="0.2">
      <c r="A68" s="1">
        <v>2</v>
      </c>
      <c r="B68" s="1" t="s">
        <v>101</v>
      </c>
      <c r="C68" s="2"/>
      <c r="D68" s="1"/>
      <c r="E68" s="1" t="s">
        <v>97</v>
      </c>
      <c r="F68"/>
      <c r="G68"/>
      <c r="H68"/>
      <c r="I68"/>
      <c r="J68"/>
      <c r="K68"/>
      <c r="M68" s="186" t="s">
        <v>118</v>
      </c>
      <c r="N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  <c r="AA68" s="188"/>
      <c r="AB68" s="189">
        <v>60</v>
      </c>
      <c r="AC68" s="189">
        <v>2</v>
      </c>
      <c r="AD68" s="190"/>
      <c r="AE68" s="190"/>
      <c r="AF68" s="184"/>
      <c r="AG68" s="184"/>
      <c r="AH68" s="7"/>
      <c r="AI68" s="163"/>
      <c r="AJ68" s="2"/>
      <c r="AK68" s="2"/>
      <c r="AL68" s="6"/>
      <c r="AM68" s="30"/>
      <c r="AN68" s="30"/>
      <c r="AO68" s="30"/>
      <c r="AP68" s="43"/>
      <c r="AQ68" s="43"/>
      <c r="AR68" s="43"/>
      <c r="AS68" s="43"/>
      <c r="AT68" s="43"/>
      <c r="AU68" s="45"/>
      <c r="AV68" s="2"/>
      <c r="AW68" s="2"/>
      <c r="AX68" s="103"/>
      <c r="AY68" s="16"/>
      <c r="AZ68" s="16"/>
      <c r="BA68" s="16"/>
      <c r="BB68" s="16"/>
      <c r="BC68" s="16"/>
      <c r="BD68" s="16"/>
      <c r="BE68" s="16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/>
    </row>
    <row r="69" spans="1:73" s="22" customFormat="1" ht="12.75" customHeight="1" x14ac:dyDescent="0.2">
      <c r="A69" s="103">
        <v>3</v>
      </c>
      <c r="B69" s="1" t="s">
        <v>93</v>
      </c>
      <c r="C69" s="103"/>
      <c r="D69" s="103"/>
      <c r="E69" s="1" t="s">
        <v>98</v>
      </c>
      <c r="F69"/>
      <c r="G69"/>
      <c r="H69"/>
      <c r="I69"/>
      <c r="J69"/>
      <c r="K69"/>
      <c r="M69" s="187"/>
      <c r="N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  <c r="Y69" s="187"/>
      <c r="Z69" s="187"/>
      <c r="AA69" s="187"/>
      <c r="AB69" s="187"/>
      <c r="AC69" s="187"/>
      <c r="AD69" s="187"/>
      <c r="AE69" s="187"/>
      <c r="AF69" s="179"/>
      <c r="AG69" s="179"/>
      <c r="AH69" s="7"/>
      <c r="AI69" s="163"/>
      <c r="AJ69" s="2"/>
      <c r="AK69" s="2"/>
      <c r="AL69" s="6"/>
      <c r="AM69" s="30"/>
      <c r="AN69" s="30"/>
      <c r="AO69" s="30"/>
      <c r="AP69" s="136"/>
      <c r="AQ69" s="136"/>
      <c r="AR69" s="136"/>
      <c r="AS69" s="136"/>
      <c r="AT69" s="136"/>
      <c r="AU69" s="107"/>
      <c r="AV69" s="103"/>
      <c r="AW69" s="103"/>
      <c r="AX69" s="103"/>
      <c r="AY69" s="16"/>
      <c r="AZ69" s="16"/>
      <c r="BA69" s="16"/>
      <c r="BB69" s="16"/>
      <c r="BC69" s="16"/>
      <c r="BD69" s="16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 s="103"/>
      <c r="BT69" s="103"/>
      <c r="BU69"/>
    </row>
    <row r="70" spans="1:73" s="22" customFormat="1" ht="12.75" customHeight="1" x14ac:dyDescent="0.2">
      <c r="A70" s="1">
        <v>4</v>
      </c>
      <c r="B70" s="1" t="s">
        <v>94</v>
      </c>
      <c r="C70" s="134"/>
      <c r="D70" s="1"/>
      <c r="E70" s="1" t="s">
        <v>114</v>
      </c>
      <c r="F70"/>
      <c r="G70"/>
      <c r="H70"/>
      <c r="I70"/>
      <c r="J70"/>
      <c r="K70"/>
      <c r="M70" s="186" t="s">
        <v>109</v>
      </c>
      <c r="N70" s="187"/>
      <c r="O70" s="187"/>
      <c r="P70" s="187"/>
      <c r="Q70" s="187"/>
      <c r="R70" s="187"/>
      <c r="S70" s="187"/>
      <c r="T70" s="187"/>
      <c r="U70" s="187"/>
      <c r="V70" s="187"/>
      <c r="W70" s="187"/>
      <c r="X70" s="187"/>
      <c r="Y70" s="187"/>
      <c r="Z70" s="187"/>
      <c r="AA70" s="205">
        <v>15</v>
      </c>
      <c r="AB70" s="205">
        <v>15</v>
      </c>
      <c r="AC70" s="205">
        <v>2</v>
      </c>
      <c r="AD70" s="206"/>
      <c r="AE70" s="206"/>
      <c r="AF70" s="30"/>
      <c r="AG70" s="30"/>
      <c r="AH70" s="163"/>
      <c r="AI70" s="163"/>
      <c r="AJ70" s="2"/>
      <c r="AK70" s="2"/>
      <c r="AL70" s="6"/>
      <c r="AM70" s="163"/>
      <c r="AN70" s="163"/>
      <c r="AO70" s="163"/>
      <c r="AP70" s="136"/>
      <c r="AQ70" s="136"/>
      <c r="AR70" s="136"/>
      <c r="AS70" s="136"/>
      <c r="AT70" s="136"/>
      <c r="AU70" s="107"/>
      <c r="AV70" s="104"/>
      <c r="AW70" s="104"/>
      <c r="AY70" s="104"/>
      <c r="AZ70" s="104"/>
      <c r="BA70" s="104"/>
      <c r="BB70" s="104"/>
      <c r="BC70" s="104"/>
      <c r="BD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 s="104"/>
      <c r="BT70" s="104"/>
      <c r="BU70"/>
    </row>
    <row r="71" spans="1:73" s="22" customFormat="1" x14ac:dyDescent="0.2">
      <c r="A71" s="104"/>
      <c r="B71" s="16" t="s">
        <v>102</v>
      </c>
      <c r="C71" s="104"/>
      <c r="D71" s="104"/>
      <c r="E71" s="1" t="s">
        <v>103</v>
      </c>
      <c r="F71"/>
      <c r="G71"/>
      <c r="H71"/>
      <c r="I71"/>
      <c r="J71"/>
      <c r="K71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207"/>
      <c r="AB71" s="207"/>
      <c r="AC71" s="207"/>
      <c r="AD71" s="206"/>
      <c r="AE71" s="206"/>
      <c r="AF71" s="185"/>
      <c r="AG71" s="185"/>
      <c r="AH71"/>
      <c r="AI71"/>
      <c r="AJ71" s="2"/>
      <c r="AK71" s="2"/>
      <c r="AL71" s="6"/>
      <c r="AM71" s="163"/>
      <c r="AN71" s="163"/>
      <c r="AO71" s="163"/>
      <c r="AP71" s="136"/>
      <c r="AQ71" s="136"/>
      <c r="AR71" s="136"/>
      <c r="AS71" s="136"/>
      <c r="AT71" s="136"/>
      <c r="AU71" s="107"/>
      <c r="AV71" s="103"/>
      <c r="AW71" s="103"/>
      <c r="AX71" s="103"/>
      <c r="AY71" s="103"/>
      <c r="AZ71" s="103"/>
      <c r="BA71" s="103"/>
      <c r="BB71" s="103"/>
      <c r="BC71" s="103"/>
      <c r="BD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 s="103"/>
      <c r="BT71" s="103"/>
      <c r="BU71"/>
    </row>
    <row r="72" spans="1:73" s="22" customFormat="1" x14ac:dyDescent="0.2">
      <c r="B72" s="134"/>
      <c r="C72" s="139"/>
      <c r="D72" s="137"/>
      <c r="E72" s="1" t="s">
        <v>99</v>
      </c>
      <c r="F72"/>
      <c r="G72"/>
      <c r="H72"/>
      <c r="I72"/>
      <c r="J72"/>
      <c r="K72"/>
      <c r="L72"/>
      <c r="M72" s="191" t="s">
        <v>133</v>
      </c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3"/>
      <c r="AA72" s="197">
        <v>4</v>
      </c>
      <c r="AB72" s="197">
        <v>14</v>
      </c>
      <c r="AC72" s="243">
        <v>2</v>
      </c>
      <c r="AD72" s="244"/>
      <c r="AE72" s="244"/>
      <c r="AH72"/>
      <c r="AI72"/>
      <c r="AJ72"/>
      <c r="AL72"/>
      <c r="AM72"/>
      <c r="AN72"/>
      <c r="AO72"/>
      <c r="AP72" s="136"/>
      <c r="AQ72" s="136"/>
      <c r="AR72" s="136"/>
      <c r="AS72" s="136"/>
      <c r="AT72" s="136"/>
      <c r="AU72" s="107"/>
      <c r="AV72"/>
      <c r="AW72"/>
      <c r="AX72"/>
      <c r="AY72"/>
      <c r="AZ72"/>
      <c r="BA72"/>
      <c r="BB72"/>
      <c r="BC72"/>
      <c r="BD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</row>
    <row r="73" spans="1:73" s="22" customFormat="1" x14ac:dyDescent="0.2">
      <c r="B73" s="134"/>
      <c r="C73" s="139"/>
      <c r="D73" s="137"/>
      <c r="E73" s="16" t="s">
        <v>115</v>
      </c>
      <c r="F73"/>
      <c r="G73"/>
      <c r="H73"/>
      <c r="I73"/>
      <c r="J73"/>
      <c r="K73"/>
      <c r="L73"/>
      <c r="M73" s="194"/>
      <c r="N73" s="195"/>
      <c r="O73" s="195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6"/>
      <c r="AA73" s="198"/>
      <c r="AB73" s="198"/>
      <c r="AC73" s="244"/>
      <c r="AD73" s="244"/>
      <c r="AE73" s="244"/>
      <c r="AH73"/>
      <c r="AI73"/>
      <c r="AJ73"/>
      <c r="AK73"/>
      <c r="AL73"/>
      <c r="AM73"/>
      <c r="AN73"/>
      <c r="AO73"/>
      <c r="AP73" s="136"/>
      <c r="AQ73" s="136"/>
      <c r="AR73" s="136"/>
      <c r="AS73" s="136"/>
      <c r="AT73" s="136"/>
      <c r="AU73" s="107"/>
      <c r="AV73"/>
      <c r="AW73"/>
      <c r="AX73"/>
      <c r="AY73"/>
      <c r="AZ73"/>
      <c r="BA73"/>
      <c r="BB73"/>
      <c r="BC73"/>
      <c r="BD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</row>
    <row r="74" spans="1:73" s="22" customFormat="1" x14ac:dyDescent="0.2">
      <c r="B74" s="103"/>
      <c r="C74" s="135"/>
      <c r="D74"/>
      <c r="E74"/>
      <c r="F74" s="137"/>
      <c r="G74" s="138"/>
      <c r="H74" s="137"/>
      <c r="I74" s="142"/>
      <c r="J74" s="135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O74"/>
      <c r="BP74"/>
      <c r="BQ74"/>
      <c r="BR74"/>
      <c r="BS74"/>
      <c r="BT74"/>
      <c r="BU74"/>
    </row>
    <row r="75" spans="1:73" s="22" customFormat="1" x14ac:dyDescent="0.2">
      <c r="B75" s="103"/>
      <c r="C75" s="135"/>
      <c r="D75"/>
      <c r="E75"/>
      <c r="F75" s="137"/>
      <c r="G75" s="138"/>
      <c r="H75" s="137"/>
      <c r="I75" s="142"/>
      <c r="J75" s="95"/>
      <c r="K75" s="95"/>
      <c r="L75" s="9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O75"/>
      <c r="BP75"/>
      <c r="BQ75"/>
      <c r="BR75"/>
      <c r="BS75"/>
      <c r="BT75"/>
      <c r="BU75"/>
    </row>
    <row r="76" spans="1:73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O76"/>
      <c r="BP76"/>
      <c r="BQ76"/>
      <c r="BR76"/>
      <c r="BS76"/>
      <c r="BT76"/>
      <c r="BU76"/>
    </row>
    <row r="77" spans="1:73" s="22" customFormat="1" x14ac:dyDescent="0.2">
      <c r="B77" s="122"/>
      <c r="C77" s="135"/>
      <c r="D77"/>
      <c r="E77"/>
      <c r="F77" s="137"/>
      <c r="G77" s="138"/>
      <c r="H77" s="137"/>
      <c r="I77" s="142"/>
      <c r="J77" s="135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O77"/>
      <c r="BP77"/>
      <c r="BQ77"/>
      <c r="BR77"/>
      <c r="BS77"/>
      <c r="BT77"/>
      <c r="BU77" s="103"/>
    </row>
    <row r="78" spans="1:73" s="22" customFormat="1" x14ac:dyDescent="0.2">
      <c r="B78" s="122"/>
      <c r="C78" s="135"/>
      <c r="D78"/>
      <c r="E78"/>
      <c r="F78" s="137"/>
      <c r="G78" s="138"/>
      <c r="H78" s="137"/>
      <c r="I78" s="144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O78"/>
      <c r="BP78"/>
      <c r="BQ78"/>
      <c r="BR78"/>
      <c r="BS78"/>
      <c r="BT78"/>
      <c r="BU78"/>
    </row>
    <row r="79" spans="1:73" s="22" customFormat="1" x14ac:dyDescent="0.2">
      <c r="B79" s="122"/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O79"/>
      <c r="BP79"/>
      <c r="BQ79"/>
      <c r="BR79"/>
      <c r="BS79"/>
      <c r="BT79"/>
      <c r="BU79"/>
    </row>
    <row r="80" spans="1:73" s="22" customFormat="1" x14ac:dyDescent="0.2">
      <c r="B80" s="171"/>
      <c r="C80" s="135"/>
      <c r="D80"/>
      <c r="E80"/>
      <c r="F80" s="137"/>
      <c r="G80" s="138"/>
      <c r="H80" s="137"/>
      <c r="I80" s="142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O80"/>
      <c r="BP80"/>
      <c r="BQ80"/>
      <c r="BR80"/>
      <c r="BS80"/>
      <c r="BT80"/>
      <c r="BU80"/>
    </row>
    <row r="81" spans="1:73" s="22" customFormat="1" x14ac:dyDescent="0.2">
      <c r="A81" s="104"/>
      <c r="B81" s="122"/>
      <c r="C81" s="146"/>
      <c r="D81" s="146"/>
      <c r="E81" s="135"/>
      <c r="F81" s="147"/>
      <c r="G81" s="148"/>
      <c r="H81" s="148"/>
      <c r="I81" s="135"/>
      <c r="J81" s="135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36"/>
      <c r="AO81" s="136"/>
      <c r="AP81" s="136"/>
      <c r="AQ81" s="136"/>
      <c r="AR81" s="136"/>
      <c r="AS81" s="107"/>
      <c r="AT81" s="103"/>
      <c r="AU81" s="103"/>
      <c r="AV81" s="103"/>
      <c r="AW81" s="103"/>
      <c r="AX81" s="103"/>
      <c r="AY81" s="103"/>
      <c r="AZ81" s="103"/>
      <c r="BA81" s="103"/>
      <c r="BB81" s="103"/>
      <c r="BF81" s="103"/>
      <c r="BG81" s="103"/>
      <c r="BH81" s="103"/>
      <c r="BI81" s="103"/>
      <c r="BJ81" s="103"/>
      <c r="BK81" s="103"/>
      <c r="BL81" s="103"/>
      <c r="BO81" s="103"/>
      <c r="BP81" s="103"/>
      <c r="BQ81" s="103"/>
      <c r="BR81" s="103"/>
      <c r="BS81" s="103"/>
      <c r="BT81" s="103"/>
      <c r="BU81" s="103"/>
    </row>
    <row r="82" spans="1:73" s="22" customFormat="1" x14ac:dyDescent="0.2">
      <c r="B82" s="171"/>
      <c r="C82"/>
      <c r="D82"/>
      <c r="E82"/>
      <c r="F82" s="147"/>
      <c r="G82" s="150"/>
      <c r="H82" s="150"/>
      <c r="I82" s="135"/>
      <c r="J82" s="151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 s="136"/>
      <c r="AO82" s="136"/>
      <c r="AP82" s="136"/>
      <c r="AQ82" s="136"/>
      <c r="AR82" s="136"/>
      <c r="AS82" s="107"/>
      <c r="AT82"/>
      <c r="AU82"/>
      <c r="AV82"/>
      <c r="AW82"/>
      <c r="AX82"/>
      <c r="AY82"/>
      <c r="AZ82"/>
      <c r="BA82"/>
      <c r="BB82"/>
      <c r="BF82"/>
      <c r="BG82"/>
      <c r="BH82"/>
      <c r="BI82"/>
      <c r="BJ82"/>
      <c r="BK82"/>
      <c r="BL82"/>
      <c r="BO82"/>
      <c r="BP82"/>
      <c r="BQ82"/>
      <c r="BR82"/>
      <c r="BS82"/>
      <c r="BT82"/>
      <c r="BU82"/>
    </row>
    <row r="83" spans="1:73" s="22" customFormat="1" x14ac:dyDescent="0.2">
      <c r="B83" s="171"/>
      <c r="C83"/>
      <c r="D83"/>
      <c r="E83"/>
      <c r="F83" s="147"/>
      <c r="G83" s="150"/>
      <c r="H83" s="150"/>
      <c r="I83" s="135"/>
      <c r="J83" s="151"/>
      <c r="K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O83"/>
      <c r="BP83"/>
      <c r="BQ83"/>
      <c r="BR83"/>
      <c r="BS83"/>
      <c r="BT83"/>
      <c r="BU83"/>
    </row>
    <row r="84" spans="1:73" s="22" customFormat="1" x14ac:dyDescent="0.2">
      <c r="B84" s="122"/>
      <c r="C84"/>
      <c r="D84"/>
      <c r="E84"/>
      <c r="F84" s="152"/>
      <c r="G84" s="150"/>
      <c r="H84" s="150"/>
      <c r="I84" s="135"/>
      <c r="J84" s="151"/>
      <c r="K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O84"/>
      <c r="BP84"/>
      <c r="BQ84"/>
      <c r="BR84"/>
      <c r="BS84"/>
      <c r="BT84"/>
      <c r="BU84"/>
    </row>
    <row r="85" spans="1:73" x14ac:dyDescent="0.2">
      <c r="A85" s="104"/>
      <c r="C85" s="103"/>
      <c r="D85" s="103"/>
      <c r="E85" s="103"/>
      <c r="F85" s="135"/>
      <c r="G85" s="135"/>
      <c r="H85" s="135"/>
      <c r="I85" s="135"/>
      <c r="J85" s="135"/>
      <c r="K85" s="103"/>
      <c r="AH85" s="103"/>
      <c r="AI85" s="103"/>
      <c r="AJ85" s="103"/>
      <c r="AK85" s="103"/>
      <c r="AL85" s="103"/>
      <c r="AM85" s="103"/>
      <c r="AN85" s="136"/>
      <c r="AO85" s="136"/>
      <c r="AP85" s="136"/>
      <c r="AQ85" s="136"/>
      <c r="AR85" s="136"/>
      <c r="AS85" s="107"/>
      <c r="AT85" s="103"/>
      <c r="AU85" s="103"/>
      <c r="AV85" s="103"/>
      <c r="AW85" s="103"/>
      <c r="AX85" s="103"/>
      <c r="AY85" s="103"/>
      <c r="AZ85" s="103"/>
      <c r="BA85" s="103"/>
      <c r="BB85" s="103"/>
      <c r="BC85" s="22"/>
      <c r="BD85" s="22"/>
      <c r="BE85" s="22"/>
      <c r="BF85" s="103"/>
      <c r="BG85" s="103"/>
      <c r="BH85" s="103"/>
      <c r="BI85" s="103"/>
      <c r="BJ85" s="103"/>
      <c r="BK85" s="103"/>
      <c r="BL85" s="103"/>
      <c r="BN85" s="22"/>
      <c r="BO85" s="103"/>
      <c r="BP85" s="103"/>
      <c r="BQ85" s="103"/>
      <c r="BR85" s="103"/>
      <c r="BS85" s="103"/>
      <c r="BT85" s="103"/>
    </row>
    <row r="86" spans="1:73" x14ac:dyDescent="0.2">
      <c r="A86" s="22"/>
      <c r="B86" s="134"/>
      <c r="C86"/>
      <c r="D86"/>
      <c r="E86"/>
      <c r="F86" s="147"/>
      <c r="G86" s="144"/>
      <c r="H86" s="144"/>
      <c r="I86" s="135"/>
      <c r="J86" s="151"/>
      <c r="K86"/>
      <c r="AH86"/>
      <c r="AI86"/>
      <c r="AJ86"/>
      <c r="AK86"/>
      <c r="AL86"/>
      <c r="AM86"/>
      <c r="AN86" s="136"/>
      <c r="AO86" s="136"/>
      <c r="AP86" s="136"/>
      <c r="AQ86" s="136"/>
      <c r="AR86" s="136"/>
      <c r="AS86" s="107"/>
      <c r="AT86"/>
      <c r="AU86"/>
      <c r="AV86"/>
      <c r="AW86"/>
      <c r="AX86"/>
      <c r="AY86"/>
      <c r="AZ86"/>
      <c r="BA86"/>
      <c r="BB86"/>
      <c r="BC86" s="22"/>
      <c r="BD86" s="22"/>
      <c r="BE86" s="22"/>
      <c r="BF86"/>
      <c r="BG86"/>
      <c r="BH86"/>
      <c r="BI86"/>
      <c r="BJ86"/>
      <c r="BK86"/>
      <c r="BL86"/>
      <c r="BN86" s="22"/>
      <c r="BO86"/>
      <c r="BP86"/>
      <c r="BQ86"/>
      <c r="BR86"/>
      <c r="BS86"/>
      <c r="BT86"/>
    </row>
    <row r="87" spans="1:73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N87" s="22"/>
      <c r="BO87"/>
      <c r="BP87"/>
      <c r="BQ87"/>
      <c r="BR87"/>
      <c r="BS87"/>
      <c r="BT87"/>
    </row>
    <row r="88" spans="1:73" x14ac:dyDescent="0.2">
      <c r="A88" s="22"/>
      <c r="B88" s="134"/>
      <c r="C88"/>
      <c r="D88"/>
      <c r="E88"/>
      <c r="F88" s="152"/>
      <c r="G88" s="144"/>
      <c r="H88" s="150"/>
      <c r="I88" s="155"/>
      <c r="J88" s="156"/>
      <c r="K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N88" s="22"/>
      <c r="BO88"/>
      <c r="BP88"/>
      <c r="BQ88"/>
      <c r="BR88"/>
      <c r="BS88"/>
      <c r="BT88"/>
    </row>
    <row r="89" spans="1:73" x14ac:dyDescent="0.2">
      <c r="B89" s="134"/>
      <c r="F89" s="137"/>
      <c r="G89" s="137"/>
      <c r="H89" s="137"/>
      <c r="I89" s="133"/>
      <c r="J89" s="133"/>
      <c r="AZ89" s="9"/>
      <c r="BB89" s="9"/>
    </row>
    <row r="90" spans="1:73" x14ac:dyDescent="0.2">
      <c r="B90" s="22"/>
      <c r="F90" s="137"/>
      <c r="G90" s="148"/>
      <c r="H90" s="137"/>
      <c r="I90" s="133"/>
      <c r="J90" s="133"/>
      <c r="AZ90" s="9"/>
      <c r="BB90" s="9"/>
    </row>
    <row r="91" spans="1:73" x14ac:dyDescent="0.2">
      <c r="B91" s="103"/>
      <c r="F91" s="137"/>
      <c r="G91" s="148"/>
      <c r="H91" s="148"/>
      <c r="I91" s="133"/>
      <c r="J91" s="133"/>
      <c r="AZ91" s="9"/>
      <c r="BB91" s="9"/>
    </row>
    <row r="92" spans="1:73" x14ac:dyDescent="0.2">
      <c r="B92" s="103"/>
      <c r="F92" s="137"/>
      <c r="G92" s="148"/>
      <c r="H92" s="148"/>
      <c r="I92" s="133"/>
      <c r="J92" s="133"/>
      <c r="AZ92" s="9"/>
      <c r="BB92" s="9"/>
    </row>
    <row r="93" spans="1:73" x14ac:dyDescent="0.2">
      <c r="B93" s="1"/>
      <c r="F93" s="8"/>
      <c r="G93" s="8"/>
      <c r="H93" s="9"/>
      <c r="AZ93" s="9"/>
      <c r="BB93" s="9"/>
    </row>
    <row r="94" spans="1:73" x14ac:dyDescent="0.2">
      <c r="B94" s="1"/>
    </row>
    <row r="95" spans="1:73" x14ac:dyDescent="0.2">
      <c r="B95" s="1"/>
      <c r="E95" s="157"/>
      <c r="F95" s="9"/>
      <c r="G95" s="9"/>
      <c r="H95" s="9"/>
      <c r="I95" s="9"/>
      <c r="J95" s="9"/>
    </row>
    <row r="96" spans="1:73" x14ac:dyDescent="0.2">
      <c r="B96" s="16"/>
      <c r="E96" s="41"/>
      <c r="F96" s="9"/>
    </row>
    <row r="97" spans="1:65" x14ac:dyDescent="0.2">
      <c r="B97" s="1"/>
      <c r="E97" s="41"/>
      <c r="F97" s="9"/>
    </row>
    <row r="98" spans="1:65" x14ac:dyDescent="0.2">
      <c r="B98" s="1"/>
      <c r="E98" s="41"/>
      <c r="F98" s="9"/>
    </row>
    <row r="99" spans="1:65" x14ac:dyDescent="0.2">
      <c r="B99" s="1"/>
      <c r="E99" s="41"/>
      <c r="F99" s="9"/>
    </row>
    <row r="100" spans="1:65" x14ac:dyDescent="0.2">
      <c r="B100" s="1"/>
      <c r="F100" s="9"/>
    </row>
    <row r="101" spans="1:65" x14ac:dyDescent="0.2">
      <c r="B101" s="1"/>
      <c r="F101" s="9"/>
    </row>
    <row r="102" spans="1:65" x14ac:dyDescent="0.2">
      <c r="B102" s="1"/>
    </row>
    <row r="103" spans="1:65" x14ac:dyDescent="0.2">
      <c r="B103" s="1"/>
    </row>
    <row r="104" spans="1:65" s="128" customFormat="1" x14ac:dyDescent="0.2">
      <c r="A104" s="122"/>
      <c r="B104" s="122"/>
      <c r="AN104" s="129"/>
      <c r="AO104" s="129"/>
      <c r="AP104" s="129"/>
      <c r="AQ104" s="129"/>
      <c r="AR104" s="129"/>
      <c r="AS104" s="130"/>
      <c r="AV104" s="131"/>
      <c r="BM104" s="132"/>
    </row>
  </sheetData>
  <mergeCells count="46">
    <mergeCell ref="AI3:AM3"/>
    <mergeCell ref="F61:J61"/>
    <mergeCell ref="K61:O61"/>
    <mergeCell ref="P61:T61"/>
    <mergeCell ref="U61:Y61"/>
    <mergeCell ref="Z61:AB61"/>
    <mergeCell ref="AI61:AM61"/>
    <mergeCell ref="A1:AM1"/>
    <mergeCell ref="AI62:AM62"/>
    <mergeCell ref="AB70:AB71"/>
    <mergeCell ref="AA66:AA67"/>
    <mergeCell ref="AA70:AA71"/>
    <mergeCell ref="AB66:AB67"/>
    <mergeCell ref="A66:B66"/>
    <mergeCell ref="C2:C4"/>
    <mergeCell ref="D2:D4"/>
    <mergeCell ref="K2:AM2"/>
    <mergeCell ref="E3:J3"/>
    <mergeCell ref="K3:O3"/>
    <mergeCell ref="P3:T3"/>
    <mergeCell ref="U3:Y3"/>
    <mergeCell ref="Z3:AB3"/>
    <mergeCell ref="AI63:AM63"/>
    <mergeCell ref="C62:D62"/>
    <mergeCell ref="F62:G63"/>
    <mergeCell ref="K62:O62"/>
    <mergeCell ref="P62:T62"/>
    <mergeCell ref="U62:Y62"/>
    <mergeCell ref="Z62:AB62"/>
    <mergeCell ref="C63:D63"/>
    <mergeCell ref="K63:O63"/>
    <mergeCell ref="P63:T63"/>
    <mergeCell ref="U63:Y63"/>
    <mergeCell ref="Z63:AB63"/>
    <mergeCell ref="AC66:AE67"/>
    <mergeCell ref="AC68:AE69"/>
    <mergeCell ref="AC70:AE71"/>
    <mergeCell ref="M72:Z73"/>
    <mergeCell ref="AA72:AA73"/>
    <mergeCell ref="AB72:AB73"/>
    <mergeCell ref="AC72:AE73"/>
    <mergeCell ref="M70:Z71"/>
    <mergeCell ref="M66:Z67"/>
    <mergeCell ref="M68:Z69"/>
    <mergeCell ref="AA68:AA69"/>
    <mergeCell ref="AB68:AB69"/>
  </mergeCells>
  <conditionalFormatting sqref="C17:D46 AW1:BB1 BF1:BJ1 BC1:BC5 AT2 AN2:AS3 D2:D4 C2:C5 F3:J3 BF4:BJ4 BO4:BU4 AN5:AS46 C6:D15 F6:J15 F17:J29 F32:J46 A60:E60 AU60 BD60:BE60 BK60:BL60 BN60 AW60:BB63 BC60:BC65 C61:D61 BM61 F62 C62:C65 H62:J65 D64:D65 AH68:AH69 J74:J75 C74:D81 I74:I86 F74:F92 AN74:AS65535 BF74:BJ65535 J77 J81:J88 G81:G92 D82:D86 C85 I89:J93 AW89:BD93 C89:D65535 H93 AW94:BC65535 F95:J100 F101 D30:AM31 C47:AS47 F4:AS4 D5:AM5 AB68:AG68 AB70:AG70">
    <cfRule type="cellIs" dxfId="10" priority="32" stopIfTrue="1" operator="equal">
      <formula>0</formula>
    </cfRule>
  </conditionalFormatting>
  <conditionalFormatting sqref="C48:D59 F48:J59">
    <cfRule type="cellIs" dxfId="9" priority="3" stopIfTrue="1" operator="equal">
      <formula>0</formula>
    </cfRule>
  </conditionalFormatting>
  <conditionalFormatting sqref="C6:D6 C10:D10 C19:D22 C24:D24 C26:D26 C5:AM5 C30:AM31 C47:AM47">
    <cfRule type="cellIs" dxfId="8" priority="35" stopIfTrue="1" operator="equal">
      <formula>"k"</formula>
    </cfRule>
  </conditionalFormatting>
  <conditionalFormatting sqref="C16:AM16 C30:AM31 C47:AM47">
    <cfRule type="cellIs" dxfId="7" priority="31" stopIfTrue="1" operator="equal">
      <formula>0</formula>
    </cfRule>
  </conditionalFormatting>
  <conditionalFormatting sqref="H74:H92">
    <cfRule type="cellIs" dxfId="6" priority="36" stopIfTrue="1" operator="lessThan">
      <formula>0</formula>
    </cfRule>
  </conditionalFormatting>
  <conditionalFormatting sqref="AM59">
    <cfRule type="cellIs" dxfId="5" priority="2" stopIfTrue="1" operator="equal">
      <formula>0</formula>
    </cfRule>
  </conditionalFormatting>
  <conditionalFormatting sqref="AW31:BB31">
    <cfRule type="cellIs" dxfId="4" priority="28" stopIfTrue="1" operator="equal">
      <formula>0</formula>
    </cfRule>
  </conditionalFormatting>
  <conditionalFormatting sqref="AW6:BC59 BL6:BL59 BF6:BJ65 AN48:AS65 BV56:ET57">
    <cfRule type="cellIs" dxfId="3" priority="13" stopIfTrue="1" operator="equal">
      <formula>0</formula>
    </cfRule>
  </conditionalFormatting>
  <conditionalFormatting sqref="AX2:BB5 AW3:AW5">
    <cfRule type="cellIs" dxfId="2" priority="30" stopIfTrue="1" operator="equal">
      <formula>0</formula>
    </cfRule>
  </conditionalFormatting>
  <conditionalFormatting sqref="AZ66:BE67 AY66:AY68 AP66:AU73 BH66:BL73 AZ68:BF68 AJ68:AJ71 AL68:AL71 AY69:BD69 D72:D73">
    <cfRule type="cellIs" dxfId="1" priority="11" stopIfTrue="1" operator="equal">
      <formula>0</formula>
    </cfRule>
  </conditionalFormatting>
  <conditionalFormatting sqref="BD6:BD59">
    <cfRule type="cellIs" dxfId="0" priority="14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2022-04-10T10:10:52Z</cp:lastPrinted>
  <dcterms:created xsi:type="dcterms:W3CDTF">2003-01-25T17:21:22Z</dcterms:created>
  <dcterms:modified xsi:type="dcterms:W3CDTF">2024-07-10T12:56:50Z</dcterms:modified>
</cp:coreProperties>
</file>