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C6BD1732-B306-4FE9-B35D-D22B91FD78D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P-n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4" i="2" l="1"/>
  <c r="P31" i="2"/>
  <c r="S14" i="2"/>
  <c r="S66" i="2" s="1"/>
  <c r="X66" i="2"/>
  <c r="N66" i="2"/>
  <c r="AP48" i="2"/>
  <c r="AP66" i="2" s="1"/>
  <c r="AO48" i="2"/>
  <c r="AO66" i="2" s="1"/>
  <c r="AN48" i="2"/>
  <c r="AN66" i="2" s="1"/>
  <c r="AL48" i="2"/>
  <c r="AL66" i="2" s="1"/>
  <c r="AJ48" i="2"/>
  <c r="AJ66" i="2" s="1"/>
  <c r="AI48" i="2"/>
  <c r="AG48" i="2"/>
  <c r="AD48" i="2"/>
  <c r="AB48" i="2"/>
  <c r="AI31" i="2"/>
  <c r="AG31" i="2"/>
  <c r="AG66" i="2" s="1"/>
  <c r="AE31" i="2"/>
  <c r="AE66" i="2" s="1"/>
  <c r="AD31" i="2"/>
  <c r="AB31" i="2"/>
  <c r="AB66" i="2" s="1"/>
  <c r="Z31" i="2"/>
  <c r="Y31" i="2"/>
  <c r="W31" i="2"/>
  <c r="U31" i="2"/>
  <c r="T31" i="2"/>
  <c r="R31" i="2"/>
  <c r="O31" i="2"/>
  <c r="M31" i="2"/>
  <c r="Z14" i="2"/>
  <c r="Y14" i="2"/>
  <c r="W14" i="2"/>
  <c r="W66" i="2" s="1"/>
  <c r="U14" i="2"/>
  <c r="U66" i="2" s="1"/>
  <c r="R14" i="2"/>
  <c r="P14" i="2"/>
  <c r="P66" i="2" s="1"/>
  <c r="O14" i="2"/>
  <c r="N14" i="2"/>
  <c r="M14" i="2"/>
  <c r="H14" i="2"/>
  <c r="AD5" i="2"/>
  <c r="Y5" i="2"/>
  <c r="T5" i="2"/>
  <c r="R5" i="2"/>
  <c r="R66" i="2" s="1"/>
  <c r="O5" i="2"/>
  <c r="O66" i="2" s="1"/>
  <c r="M5" i="2"/>
  <c r="AD66" i="2" l="1"/>
  <c r="AI66" i="2"/>
  <c r="Y66" i="2"/>
  <c r="M66" i="2"/>
  <c r="M67" i="2" s="1"/>
  <c r="Z66" i="2"/>
  <c r="T66" i="2"/>
  <c r="E31" i="2"/>
  <c r="E14" i="2"/>
  <c r="AM66" i="2"/>
  <c r="AH66" i="2"/>
  <c r="AC66" i="2"/>
  <c r="E48" i="2"/>
  <c r="AK66" i="2"/>
  <c r="AF66" i="2"/>
  <c r="AA66" i="2"/>
  <c r="V66" i="2"/>
  <c r="Q66" i="2"/>
  <c r="K65" i="2"/>
  <c r="J65" i="2"/>
  <c r="I65" i="2"/>
  <c r="H65" i="2"/>
  <c r="F65" i="2"/>
  <c r="L64" i="2"/>
  <c r="J64" i="2"/>
  <c r="I64" i="2"/>
  <c r="H64" i="2"/>
  <c r="F64" i="2"/>
  <c r="L63" i="2"/>
  <c r="I63" i="2"/>
  <c r="F63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9" i="2"/>
  <c r="K49" i="2"/>
  <c r="I49" i="2"/>
  <c r="F49" i="2"/>
  <c r="L47" i="2"/>
  <c r="K47" i="2"/>
  <c r="I47" i="2"/>
  <c r="F47" i="2"/>
  <c r="L44" i="2"/>
  <c r="K44" i="2"/>
  <c r="I44" i="2"/>
  <c r="F44" i="2"/>
  <c r="L43" i="2"/>
  <c r="J43" i="2"/>
  <c r="I43" i="2"/>
  <c r="F43" i="2"/>
  <c r="L42" i="2"/>
  <c r="F42" i="2"/>
  <c r="L41" i="2"/>
  <c r="K41" i="2"/>
  <c r="I41" i="2"/>
  <c r="F41" i="2"/>
  <c r="L40" i="2"/>
  <c r="K40" i="2"/>
  <c r="J40" i="2"/>
  <c r="F40" i="2"/>
  <c r="L39" i="2"/>
  <c r="K39" i="2"/>
  <c r="I39" i="2"/>
  <c r="F39" i="2"/>
  <c r="L38" i="2"/>
  <c r="J38" i="2"/>
  <c r="I38" i="2"/>
  <c r="F38" i="2"/>
  <c r="L37" i="2"/>
  <c r="K37" i="2"/>
  <c r="F37" i="2"/>
  <c r="L36" i="2"/>
  <c r="K36" i="2"/>
  <c r="I36" i="2"/>
  <c r="F36" i="2"/>
  <c r="L35" i="2"/>
  <c r="K35" i="2"/>
  <c r="I35" i="2"/>
  <c r="F35" i="2"/>
  <c r="L34" i="2"/>
  <c r="J34" i="2"/>
  <c r="F34" i="2"/>
  <c r="L33" i="2"/>
  <c r="K33" i="2"/>
  <c r="I33" i="2"/>
  <c r="F33" i="2"/>
  <c r="L32" i="2"/>
  <c r="I32" i="2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9" i="2" s="1"/>
  <c r="I30" i="2"/>
  <c r="F30" i="2"/>
  <c r="L28" i="2"/>
  <c r="I28" i="2"/>
  <c r="F28" i="2"/>
  <c r="J27" i="2"/>
  <c r="I27" i="2"/>
  <c r="F27" i="2"/>
  <c r="J26" i="2"/>
  <c r="I26" i="2"/>
  <c r="F26" i="2"/>
  <c r="J25" i="2"/>
  <c r="I25" i="2"/>
  <c r="F25" i="2"/>
  <c r="L24" i="2"/>
  <c r="I24" i="2"/>
  <c r="F24" i="2"/>
  <c r="L23" i="2"/>
  <c r="J23" i="2"/>
  <c r="I23" i="2"/>
  <c r="F23" i="2"/>
  <c r="L22" i="2"/>
  <c r="J22" i="2"/>
  <c r="I22" i="2"/>
  <c r="L21" i="2"/>
  <c r="J21" i="2"/>
  <c r="I21" i="2"/>
  <c r="F21" i="2"/>
  <c r="L20" i="2"/>
  <c r="J20" i="2"/>
  <c r="F20" i="2"/>
  <c r="L19" i="2"/>
  <c r="J19" i="2"/>
  <c r="F19" i="2"/>
  <c r="L18" i="2"/>
  <c r="J18" i="2"/>
  <c r="F18" i="2"/>
  <c r="L17" i="2"/>
  <c r="K17" i="2"/>
  <c r="J17" i="2"/>
  <c r="F17" i="2"/>
  <c r="L16" i="2"/>
  <c r="F16" i="2"/>
  <c r="L15" i="2"/>
  <c r="J15" i="2"/>
  <c r="I15" i="2"/>
  <c r="F15" i="2"/>
  <c r="L13" i="2"/>
  <c r="K13" i="2"/>
  <c r="I13" i="2"/>
  <c r="F13" i="2"/>
  <c r="A15" i="2"/>
  <c r="L11" i="2"/>
  <c r="K11" i="2"/>
  <c r="J11" i="2"/>
  <c r="I11" i="2"/>
  <c r="F11" i="2"/>
  <c r="L10" i="2"/>
  <c r="K10" i="2"/>
  <c r="J10" i="2"/>
  <c r="I10" i="2"/>
  <c r="F10" i="2"/>
  <c r="L9" i="2"/>
  <c r="K9" i="2"/>
  <c r="J9" i="2"/>
  <c r="I9" i="2"/>
  <c r="F9" i="2"/>
  <c r="L8" i="2"/>
  <c r="K8" i="2"/>
  <c r="J8" i="2"/>
  <c r="I8" i="2"/>
  <c r="L7" i="2"/>
  <c r="K7" i="2"/>
  <c r="I7" i="2"/>
  <c r="F7" i="2"/>
  <c r="L6" i="2"/>
  <c r="K6" i="2"/>
  <c r="J6" i="2"/>
  <c r="I6" i="2"/>
  <c r="H6" i="2"/>
  <c r="F6" i="2"/>
  <c r="E5" i="2"/>
  <c r="A3" i="2"/>
  <c r="K2" i="2"/>
  <c r="J2" i="2"/>
  <c r="K14" i="2" l="1"/>
  <c r="J14" i="2"/>
  <c r="I14" i="2"/>
  <c r="F48" i="2"/>
  <c r="F31" i="2"/>
  <c r="F14" i="2"/>
  <c r="L31" i="2"/>
  <c r="E66" i="2"/>
  <c r="K31" i="2"/>
  <c r="J31" i="2"/>
  <c r="I31" i="2"/>
  <c r="H31" i="2"/>
  <c r="K48" i="2"/>
  <c r="H48" i="2"/>
  <c r="L48" i="2"/>
  <c r="J48" i="2"/>
  <c r="I48" i="2"/>
  <c r="W67" i="2"/>
  <c r="AG67" i="2"/>
  <c r="A50" i="2"/>
  <c r="A51" i="2" s="1"/>
  <c r="A52" i="2" s="1"/>
  <c r="A53" i="2" s="1"/>
  <c r="A54" i="2" s="1"/>
  <c r="L5" i="2"/>
  <c r="L14" i="2"/>
  <c r="G8" i="2"/>
  <c r="H5" i="2"/>
  <c r="K5" i="2"/>
  <c r="G9" i="2"/>
  <c r="G15" i="2"/>
  <c r="G14" i="2" s="1"/>
  <c r="AB67" i="2"/>
  <c r="I5" i="2"/>
  <c r="F5" i="2"/>
  <c r="R67" i="2"/>
  <c r="AL67" i="2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J5" i="2"/>
  <c r="G6" i="2"/>
  <c r="F66" i="2" l="1"/>
  <c r="I66" i="2"/>
  <c r="J66" i="2"/>
  <c r="L66" i="2"/>
  <c r="K66" i="2"/>
  <c r="H66" i="2"/>
  <c r="G48" i="2"/>
  <c r="G31" i="2"/>
  <c r="G5" i="2"/>
  <c r="A2" i="2"/>
  <c r="G66" i="2" l="1"/>
  <c r="E69" i="2" l="1"/>
  <c r="D69" i="2"/>
  <c r="E68" i="2"/>
  <c r="D6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1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<sst xmlns="http://schemas.openxmlformats.org/spreadsheetml/2006/main" count="185" uniqueCount="112">
  <si>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</si>
  <si>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</si>
  <si>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</si>
  <si>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</si>
  <si>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</si>
  <si>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</si>
  <si>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</si>
  <si>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</si>
  <si>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</si>
  <si>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</si>
  <si>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</si>
  <si>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</si>
  <si>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</si>
  <si>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</si>
  <si>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</si>
  <si>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</si>
  <si>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</si>
  <si>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</si>
  <si>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</si>
  <si>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</si>
  <si>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</si>
  <si>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</si>
  <si>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Język obcy do wyboru (angielski, niemiecki, czeski)</t>
  </si>
  <si>
    <t>A</t>
  </si>
  <si>
    <t>w</t>
  </si>
  <si>
    <t>o</t>
  </si>
  <si>
    <t>Technologia informacyjna</t>
  </si>
  <si>
    <t>IS</t>
  </si>
  <si>
    <t>PP</t>
  </si>
  <si>
    <t>Etykieta w życiu publicznym</t>
  </si>
  <si>
    <t>Podstawy ochrony własności intelektualnej i przemysłowej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</si>
  <si>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</si>
  <si>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</si>
  <si>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</si>
  <si>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</si>
  <si>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</si>
  <si>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</si>
  <si>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</si>
  <si>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państwie i prawie</t>
  </si>
  <si>
    <t>Nauki o polityce</t>
  </si>
  <si>
    <t>Podstawy ekonomii</t>
  </si>
  <si>
    <t>Postępowanie administracyjne</t>
  </si>
  <si>
    <t>C.</t>
  </si>
  <si>
    <t>KIERUNKOWE</t>
  </si>
  <si>
    <t>k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</si>
  <si>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</si>
  <si>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</si>
  <si>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</si>
  <si>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</si>
  <si>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</si>
  <si>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</si>
  <si>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</si>
  <si>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</si>
  <si>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</si>
  <si>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</si>
  <si>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</si>
  <si>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</si>
  <si>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</si>
  <si>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</si>
  <si>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</si>
  <si>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</si>
  <si>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</si>
  <si>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</si>
  <si>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</si>
  <si>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</si>
  <si>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</si>
  <si>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</si>
  <si>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</si>
  <si>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</si>
  <si>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</si>
  <si>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</si>
  <si>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</si>
  <si>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</si>
  <si>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</si>
  <si>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</si>
  <si>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</si>
  <si>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</si>
  <si>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</si>
  <si>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</si>
  <si>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</si>
  <si>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</si>
  <si>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</si>
  <si>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</si>
  <si>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</si>
  <si>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</si>
  <si>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</si>
  <si>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</si>
  <si>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</si>
  <si>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Przygotowywanie i zarządzanie projektami</t>
  </si>
  <si>
    <t>1. 8 tygodni na II semestrze</t>
  </si>
  <si>
    <t>2. 8 tygodni na IV semestrze</t>
  </si>
  <si>
    <t>Przedmiot humanistyczny do wyboru (filozofia - I s. Etyka - II s.)</t>
  </si>
  <si>
    <t xml:space="preserve">Struktura i zadania administracji rządowej </t>
  </si>
  <si>
    <t>Prawa i obowiązki pracowników administracji publicznej</t>
  </si>
  <si>
    <t>Zagrożenia korupcyjne w administracji publicznej</t>
  </si>
  <si>
    <t>Technologie informacyjne w działalności administracji publicznej</t>
  </si>
  <si>
    <t>Zasady organizacji i postępowania systemie sądowym w Polsce</t>
  </si>
  <si>
    <t>Ustrój samorządu terytorialnego w Polsce</t>
  </si>
  <si>
    <t>Zasady postępowania legislacyjnego</t>
  </si>
  <si>
    <t>Organizacja i zasady działania organów systemu ubezpieczeń społ.</t>
  </si>
  <si>
    <t>Zarządzania kryzysowe</t>
  </si>
  <si>
    <t>Administracja w instytucjach bezpieczeństwa wewnętrznego</t>
  </si>
  <si>
    <t>PLAN STUDIÓW STACJONARNYCH KIERUNEK ADMINISTRACJA SPECJALNOŚĆ ADMINISTRACJA PUBLICZNA</t>
  </si>
  <si>
    <t>3. 8 tygodni na VI semestrze</t>
  </si>
  <si>
    <t>Podstawy prawa pracy i ubezpieczeń społecznych</t>
  </si>
  <si>
    <t>Cło i akcyza</t>
  </si>
  <si>
    <t>Prawo karno-skarbowe</t>
  </si>
  <si>
    <t xml:space="preserve">Podatki bezpośrednie i pośrednie </t>
  </si>
  <si>
    <t>Organizacja i zasady działania administracji celno-skarbowej</t>
  </si>
  <si>
    <t>Kultura organizacyjna w administracji publicznej</t>
  </si>
  <si>
    <t>Przedmiot dodatkowy, nieobowiązkowy, wybieralny:</t>
  </si>
  <si>
    <t>Sztuczna inteligencja IV semestr, 18 godz. - 4 godz. wykład, 14 godz. ćwiczeń praktycznych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</si>
</sst>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6" borderId="28" xfId="0" applyFont="1" applyFill="1" applyBorder="1" applyAlignment="1" applyProtection="1">
      <alignment horizontal="center" vertical="center"/>
    </xf>
    <xf numFmtId="0" fontId="7" fillId="9" borderId="36" xfId="0" applyFont="1" applyFill="1" applyBorder="1" applyAlignment="1" applyProtection="1">
      <alignment horizontal="center" vertical="center"/>
    </xf>
    <xf numFmtId="0" fontId="7" fillId="5" borderId="28" xfId="0" applyFont="1" applyFill="1" applyBorder="1" applyAlignment="1" applyProtection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9" fillId="0" borderId="0" xfId="0" applyFont="1" applyBorder="1"/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3"/>
  <sheetViews>
    <sheetView tabSelected="1" topLeftCell="A55" zoomScale="90" zoomScaleNormal="90" workbookViewId="0">
      <selection activeCell="W74" sqref="W74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102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61</v>
      </c>
      <c r="V1" s="6"/>
      <c r="W1" s="6" t="s">
        <v>23</v>
      </c>
      <c r="X1" s="6" t="s">
        <v>61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60</v>
      </c>
      <c r="B2" s="8">
        <v>0</v>
      </c>
      <c r="C2" s="144" t="s">
        <v>0</v>
      </c>
      <c r="D2" s="144" t="s">
        <v>1</v>
      </c>
      <c r="E2" s="147" t="s">
        <v>2</v>
      </c>
      <c r="F2" s="150" t="s">
        <v>3</v>
      </c>
      <c r="G2" s="9" t="s">
        <v>62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51" t="s">
        <v>5</v>
      </c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2"/>
    </row>
    <row r="3" spans="1:42" ht="15" thickBot="1">
      <c r="A3" s="12">
        <f>$A$70</f>
        <v>0</v>
      </c>
      <c r="B3" s="13"/>
      <c r="C3" s="145"/>
      <c r="D3" s="145"/>
      <c r="E3" s="148"/>
      <c r="F3" s="148"/>
      <c r="G3" s="153" t="s">
        <v>6</v>
      </c>
      <c r="H3" s="154"/>
      <c r="I3" s="154"/>
      <c r="J3" s="154"/>
      <c r="K3" s="154"/>
      <c r="L3" s="155"/>
      <c r="M3" s="156" t="s">
        <v>7</v>
      </c>
      <c r="N3" s="157"/>
      <c r="O3" s="157"/>
      <c r="P3" s="157"/>
      <c r="Q3" s="158"/>
      <c r="R3" s="156" t="s">
        <v>8</v>
      </c>
      <c r="S3" s="157"/>
      <c r="T3" s="157"/>
      <c r="U3" s="157"/>
      <c r="V3" s="158"/>
      <c r="W3" s="156" t="s">
        <v>9</v>
      </c>
      <c r="X3" s="157"/>
      <c r="Y3" s="157"/>
      <c r="Z3" s="157"/>
      <c r="AA3" s="158"/>
      <c r="AB3" s="156" t="s">
        <v>10</v>
      </c>
      <c r="AC3" s="157"/>
      <c r="AD3" s="157"/>
      <c r="AE3" s="157"/>
      <c r="AF3" s="158"/>
      <c r="AG3" s="156" t="s">
        <v>11</v>
      </c>
      <c r="AH3" s="157"/>
      <c r="AI3" s="157"/>
      <c r="AJ3" s="157"/>
      <c r="AK3" s="158"/>
      <c r="AL3" s="156" t="s">
        <v>12</v>
      </c>
      <c r="AM3" s="157"/>
      <c r="AN3" s="157"/>
      <c r="AO3" s="157"/>
      <c r="AP3" s="158"/>
    </row>
    <row r="4" spans="1:42" ht="30.75" customHeight="1" thickBot="1">
      <c r="A4" s="14" t="s">
        <v>13</v>
      </c>
      <c r="B4" s="15" t="s">
        <v>14</v>
      </c>
      <c r="C4" s="146"/>
      <c r="D4" s="146"/>
      <c r="E4" s="149"/>
      <c r="F4" s="149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 t="shared" ref="E5:M5" si="0">SUM(E6:E13)</f>
        <v>2</v>
      </c>
      <c r="F5" s="115">
        <f t="shared" si="0"/>
        <v>11</v>
      </c>
      <c r="G5" s="118">
        <f t="shared" ca="1" si="0"/>
        <v>219</v>
      </c>
      <c r="H5" s="30">
        <f t="shared" ca="1" si="0"/>
        <v>63</v>
      </c>
      <c r="I5" s="31">
        <f t="shared" ca="1" si="0"/>
        <v>0</v>
      </c>
      <c r="J5" s="31">
        <f t="shared" ca="1" si="0"/>
        <v>156</v>
      </c>
      <c r="K5" s="31">
        <f t="shared" ca="1" si="0"/>
        <v>0</v>
      </c>
      <c r="L5" s="32">
        <f t="shared" ca="1" si="0"/>
        <v>0</v>
      </c>
      <c r="M5" s="33">
        <f t="shared" si="0"/>
        <v>45</v>
      </c>
      <c r="N5" s="34"/>
      <c r="O5" s="34">
        <f>SUM(O6:O13)</f>
        <v>30</v>
      </c>
      <c r="P5" s="35"/>
      <c r="Q5" s="35"/>
      <c r="R5" s="33">
        <f>SUM(R6:R13)</f>
        <v>18</v>
      </c>
      <c r="S5" s="34"/>
      <c r="T5" s="34">
        <f>SUM(T6:T13)</f>
        <v>66</v>
      </c>
      <c r="U5" s="35"/>
      <c r="V5" s="35"/>
      <c r="W5" s="33"/>
      <c r="X5" s="34"/>
      <c r="Y5" s="34">
        <f>SUM(Y6:Y13)</f>
        <v>30</v>
      </c>
      <c r="Z5" s="35"/>
      <c r="AA5" s="35"/>
      <c r="AB5" s="33"/>
      <c r="AC5" s="34"/>
      <c r="AD5" s="34">
        <f>SUM(AD6:AD13)</f>
        <v>30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22</v>
      </c>
      <c r="C6" s="102" t="s">
        <v>23</v>
      </c>
      <c r="D6" s="36" t="s">
        <v>24</v>
      </c>
      <c r="E6" s="122">
        <v>1</v>
      </c>
      <c r="F6" s="37">
        <f t="shared" ref="F6:F13" si="1">COUNTIF(M6:AU6,"&gt;0")-E6</f>
        <v>3</v>
      </c>
      <c r="G6" s="37">
        <f t="shared" ref="G6:G8" ca="1" si="2">SUM(H6:L6)</f>
        <v>120</v>
      </c>
      <c r="H6" s="38">
        <f t="shared" ref="H6:L13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8">
        <v>30</v>
      </c>
      <c r="AE6" s="40"/>
      <c r="AF6" s="41"/>
      <c r="AG6" s="39"/>
      <c r="AH6" s="43"/>
      <c r="AI6" s="126"/>
      <c r="AJ6" s="40"/>
      <c r="AK6" s="41"/>
      <c r="AL6" s="39"/>
      <c r="AM6" s="40"/>
      <c r="AN6" s="126"/>
      <c r="AO6" s="40"/>
      <c r="AP6" s="41"/>
    </row>
    <row r="7" spans="1:42">
      <c r="A7" s="100">
        <v>3</v>
      </c>
      <c r="B7" s="109" t="s">
        <v>26</v>
      </c>
      <c r="C7" s="102" t="s">
        <v>27</v>
      </c>
      <c r="D7" s="44" t="s">
        <v>25</v>
      </c>
      <c r="E7" s="122">
        <v>0</v>
      </c>
      <c r="F7" s="37">
        <f t="shared" si="1"/>
        <v>2</v>
      </c>
      <c r="G7" s="37">
        <v>18</v>
      </c>
      <c r="H7" s="38">
        <v>9</v>
      </c>
      <c r="I7" s="38">
        <f t="shared" ca="1" si="3"/>
        <v>0</v>
      </c>
      <c r="J7" s="38">
        <v>9</v>
      </c>
      <c r="K7" s="38">
        <f t="shared" ca="1" si="3"/>
        <v>0</v>
      </c>
      <c r="L7" s="38">
        <f t="shared" ca="1" si="3"/>
        <v>0</v>
      </c>
      <c r="M7" s="45"/>
      <c r="N7" s="46"/>
      <c r="O7" s="46"/>
      <c r="P7" s="46"/>
      <c r="Q7" s="47"/>
      <c r="R7" s="45">
        <v>9</v>
      </c>
      <c r="S7" s="46"/>
      <c r="T7" s="46">
        <v>9</v>
      </c>
      <c r="U7" s="46"/>
      <c r="V7" s="47"/>
      <c r="W7" s="45"/>
      <c r="X7" s="46"/>
      <c r="Y7" s="46"/>
      <c r="Z7" s="46"/>
      <c r="AA7" s="47"/>
      <c r="AB7" s="45"/>
      <c r="AC7" s="46"/>
      <c r="AD7" s="46"/>
      <c r="AE7" s="46"/>
      <c r="AF7" s="47"/>
      <c r="AG7" s="45"/>
      <c r="AH7" s="46"/>
      <c r="AI7" s="46"/>
      <c r="AJ7" s="46"/>
      <c r="AK7" s="47"/>
      <c r="AL7" s="45"/>
      <c r="AM7" s="46"/>
      <c r="AN7" s="46"/>
      <c r="AO7" s="46"/>
      <c r="AP7" s="47"/>
    </row>
    <row r="8" spans="1:42">
      <c r="A8" s="100">
        <v>4</v>
      </c>
      <c r="B8" s="109" t="s">
        <v>91</v>
      </c>
      <c r="C8" s="102" t="s">
        <v>28</v>
      </c>
      <c r="D8" s="49" t="s">
        <v>24</v>
      </c>
      <c r="E8" s="122">
        <v>1</v>
      </c>
      <c r="F8" s="37">
        <v>1</v>
      </c>
      <c r="G8" s="37">
        <f t="shared" ca="1" si="2"/>
        <v>27</v>
      </c>
      <c r="H8" s="38">
        <v>27</v>
      </c>
      <c r="I8" s="38">
        <f t="shared" ca="1" si="3"/>
        <v>0</v>
      </c>
      <c r="J8" s="38">
        <f t="shared" ca="1" si="3"/>
        <v>0</v>
      </c>
      <c r="K8" s="38">
        <f t="shared" ca="1" si="3"/>
        <v>0</v>
      </c>
      <c r="L8" s="38">
        <f t="shared" ca="1" si="3"/>
        <v>0</v>
      </c>
      <c r="M8" s="61">
        <v>18</v>
      </c>
      <c r="N8" s="46"/>
      <c r="O8" s="46"/>
      <c r="P8" s="46"/>
      <c r="Q8" s="47"/>
      <c r="R8" s="45">
        <v>9</v>
      </c>
      <c r="S8" s="46"/>
      <c r="T8" s="46"/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5</v>
      </c>
      <c r="B9" s="109" t="s">
        <v>29</v>
      </c>
      <c r="C9" s="102" t="s">
        <v>28</v>
      </c>
      <c r="D9" s="49" t="s">
        <v>24</v>
      </c>
      <c r="E9" s="122">
        <v>0</v>
      </c>
      <c r="F9" s="37">
        <f>COUNTIF(M9:AU9,"&gt;0")-E9</f>
        <v>1</v>
      </c>
      <c r="G9" s="37">
        <f ca="1">SUM(H9:L9)</f>
        <v>9</v>
      </c>
      <c r="H9" s="38">
        <v>9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45">
        <v>9</v>
      </c>
      <c r="N9" s="46"/>
      <c r="O9" s="46"/>
      <c r="P9" s="46"/>
      <c r="Q9" s="47"/>
      <c r="R9" s="45"/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6</v>
      </c>
      <c r="B10" s="109" t="s">
        <v>30</v>
      </c>
      <c r="C10" s="102" t="s">
        <v>31</v>
      </c>
      <c r="D10" s="44" t="s">
        <v>25</v>
      </c>
      <c r="E10" s="122">
        <v>0</v>
      </c>
      <c r="F10" s="37">
        <f t="shared" si="1"/>
        <v>1</v>
      </c>
      <c r="G10" s="37">
        <v>9</v>
      </c>
      <c r="H10" s="38">
        <v>9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9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7</v>
      </c>
      <c r="B11" s="109" t="s">
        <v>32</v>
      </c>
      <c r="C11" s="102" t="s">
        <v>28</v>
      </c>
      <c r="D11" s="44" t="s">
        <v>25</v>
      </c>
      <c r="E11" s="122">
        <v>0</v>
      </c>
      <c r="F11" s="37">
        <f t="shared" si="1"/>
        <v>1</v>
      </c>
      <c r="G11" s="37">
        <v>9</v>
      </c>
      <c r="H11" s="38">
        <v>9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9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6">
        <v>8</v>
      </c>
      <c r="B12" s="110" t="s">
        <v>70</v>
      </c>
      <c r="D12" s="50"/>
      <c r="E12" s="123"/>
      <c r="F12" s="116">
        <v>1</v>
      </c>
      <c r="G12" s="37">
        <v>9</v>
      </c>
      <c r="H12" s="52"/>
      <c r="I12" s="52"/>
      <c r="J12" s="52">
        <v>9</v>
      </c>
      <c r="K12" s="52"/>
      <c r="L12" s="52"/>
      <c r="M12" s="45"/>
      <c r="N12" s="46"/>
      <c r="O12" s="46"/>
      <c r="P12" s="46"/>
      <c r="Q12" s="47"/>
      <c r="R12" s="45"/>
      <c r="S12" s="46"/>
      <c r="T12" s="46">
        <v>9</v>
      </c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9</v>
      </c>
      <c r="B13" s="110" t="s">
        <v>33</v>
      </c>
      <c r="C13" s="65" t="s">
        <v>34</v>
      </c>
      <c r="D13" s="50" t="s">
        <v>25</v>
      </c>
      <c r="E13" s="123"/>
      <c r="F13" s="116">
        <f t="shared" si="1"/>
        <v>1</v>
      </c>
      <c r="G13" s="51">
        <v>18</v>
      </c>
      <c r="H13" s="52"/>
      <c r="I13" s="52">
        <f t="shared" ca="1" si="3"/>
        <v>0</v>
      </c>
      <c r="J13" s="52">
        <v>18</v>
      </c>
      <c r="K13" s="52">
        <f t="shared" ca="1" si="3"/>
        <v>0</v>
      </c>
      <c r="L13" s="52">
        <f t="shared" ca="1" si="3"/>
        <v>0</v>
      </c>
      <c r="M13" s="45"/>
      <c r="N13" s="46"/>
      <c r="O13" s="46"/>
      <c r="P13" s="46"/>
      <c r="Q13" s="47"/>
      <c r="R13" s="45"/>
      <c r="S13" s="46"/>
      <c r="T13" s="46">
        <v>18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7" t="s">
        <v>35</v>
      </c>
      <c r="B14" s="53" t="s">
        <v>36</v>
      </c>
      <c r="C14" s="108"/>
      <c r="D14" s="26"/>
      <c r="E14" s="27">
        <f t="shared" ref="E14:K14" si="4">SUM(E15:E30)</f>
        <v>8</v>
      </c>
      <c r="F14" s="28">
        <f t="shared" si="4"/>
        <v>24</v>
      </c>
      <c r="G14" s="29">
        <f t="shared" ca="1" si="4"/>
        <v>342</v>
      </c>
      <c r="H14" s="54">
        <f t="shared" si="4"/>
        <v>144</v>
      </c>
      <c r="I14" s="55">
        <f t="shared" ca="1" si="4"/>
        <v>54</v>
      </c>
      <c r="J14" s="55">
        <f t="shared" ca="1" si="4"/>
        <v>63</v>
      </c>
      <c r="K14" s="55">
        <f t="shared" ca="1" si="4"/>
        <v>81</v>
      </c>
      <c r="L14" s="56">
        <f t="shared" ref="L14" ca="1" si="5">SUM(L15:L28)</f>
        <v>0</v>
      </c>
      <c r="M14" s="57">
        <f>SUM(M15:M30)</f>
        <v>72</v>
      </c>
      <c r="N14" s="58">
        <f>SUM(N15:N30)</f>
        <v>36</v>
      </c>
      <c r="O14" s="58">
        <f>SUM(O15:O30)</f>
        <v>18</v>
      </c>
      <c r="P14" s="59">
        <f>SUM(P15:P30)</f>
        <v>36</v>
      </c>
      <c r="Q14" s="59"/>
      <c r="R14" s="57">
        <f>SUM(R15:R30)</f>
        <v>36</v>
      </c>
      <c r="S14" s="58">
        <f>SUM(S15:S30)</f>
        <v>18</v>
      </c>
      <c r="T14" s="58">
        <f>SUM(T15:T30)</f>
        <v>9</v>
      </c>
      <c r="U14" s="59">
        <f>SUM(U15:U30)</f>
        <v>27</v>
      </c>
      <c r="V14" s="59"/>
      <c r="W14" s="57">
        <f>SUM(W15:W30)</f>
        <v>36</v>
      </c>
      <c r="X14" s="58"/>
      <c r="Y14" s="58">
        <f>SUM(Y15:Y30)</f>
        <v>36</v>
      </c>
      <c r="Z14" s="59">
        <f>SUM(Z15:Z30)</f>
        <v>18</v>
      </c>
      <c r="AA14" s="59"/>
      <c r="AB14" s="57"/>
      <c r="AC14" s="58"/>
      <c r="AD14" s="58"/>
      <c r="AE14" s="59"/>
      <c r="AF14" s="59"/>
      <c r="AG14" s="57"/>
      <c r="AH14" s="58"/>
      <c r="AI14" s="58"/>
      <c r="AJ14" s="59"/>
      <c r="AK14" s="59"/>
      <c r="AL14" s="57"/>
      <c r="AM14" s="58"/>
      <c r="AN14" s="58"/>
      <c r="AO14" s="58"/>
      <c r="AP14" s="59"/>
    </row>
    <row r="15" spans="1:42">
      <c r="A15" s="100">
        <f>IF(ISTEXT(A14),A13+1,A14+1)</f>
        <v>10</v>
      </c>
      <c r="B15" s="109" t="s">
        <v>63</v>
      </c>
      <c r="C15" s="102">
        <v>1</v>
      </c>
      <c r="D15" s="44" t="s">
        <v>37</v>
      </c>
      <c r="E15" s="122">
        <v>0</v>
      </c>
      <c r="F15" s="37">
        <f t="shared" ref="F15:F30" si="6">COUNTIF(M15:AU15,"&gt;0")-E15</f>
        <v>2</v>
      </c>
      <c r="G15" s="37">
        <f t="shared" ref="G15" ca="1" si="7">SUM(H15:L15)</f>
        <v>18</v>
      </c>
      <c r="H15" s="38">
        <v>9</v>
      </c>
      <c r="I15" s="38">
        <f t="shared" ref="I15:L30" ca="1" si="8">SUMIF(OFFSET($M$4,0,0,1,$L$2*5),I$4,$M15)*IF($G$2="S",15,1)</f>
        <v>0</v>
      </c>
      <c r="J15" s="38">
        <f t="shared" ca="1" si="8"/>
        <v>0</v>
      </c>
      <c r="K15" s="38">
        <v>9</v>
      </c>
      <c r="L15" s="38">
        <f t="shared" ca="1" si="8"/>
        <v>0</v>
      </c>
      <c r="M15" s="45">
        <v>9</v>
      </c>
      <c r="N15" s="46"/>
      <c r="O15" s="46"/>
      <c r="P15" s="46">
        <v>9</v>
      </c>
      <c r="Q15" s="47"/>
      <c r="R15" s="45"/>
      <c r="S15" s="46"/>
      <c r="T15" s="46"/>
      <c r="U15" s="46"/>
      <c r="V15" s="47"/>
      <c r="W15" s="45"/>
      <c r="X15" s="46"/>
      <c r="Y15" s="46"/>
      <c r="Z15" s="46"/>
      <c r="AA15" s="47"/>
      <c r="AB15" s="45"/>
      <c r="AC15" s="46"/>
      <c r="AD15" s="46"/>
      <c r="AE15" s="70"/>
      <c r="AF15" s="47"/>
      <c r="AG15" s="45"/>
      <c r="AH15" s="46"/>
      <c r="AI15" s="46"/>
      <c r="AJ15" s="46"/>
      <c r="AK15" s="47"/>
      <c r="AL15" s="45"/>
      <c r="AM15" s="46"/>
      <c r="AN15" s="46"/>
      <c r="AO15" s="46"/>
      <c r="AP15" s="47"/>
    </row>
    <row r="16" spans="1:42">
      <c r="A16" s="100">
        <f t="shared" ref="A16:A28" si="9">IF(ISTEXT(A15),A14+1,A15+1)</f>
        <v>11</v>
      </c>
      <c r="B16" s="109" t="s">
        <v>64</v>
      </c>
      <c r="C16" s="102">
        <v>2</v>
      </c>
      <c r="D16" s="44" t="s">
        <v>37</v>
      </c>
      <c r="E16" s="122">
        <v>1</v>
      </c>
      <c r="F16" s="37">
        <f t="shared" si="6"/>
        <v>1</v>
      </c>
      <c r="G16" s="37">
        <v>27</v>
      </c>
      <c r="H16" s="38">
        <v>9</v>
      </c>
      <c r="I16" s="38">
        <v>18</v>
      </c>
      <c r="J16" s="38"/>
      <c r="K16" s="38"/>
      <c r="L16" s="38">
        <f t="shared" ca="1" si="8"/>
        <v>0</v>
      </c>
      <c r="M16" s="63">
        <v>9</v>
      </c>
      <c r="N16" s="46">
        <v>18</v>
      </c>
      <c r="O16" s="46"/>
      <c r="P16" s="46"/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46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 t="shared" si="9"/>
        <v>12</v>
      </c>
      <c r="B17" s="109" t="s">
        <v>38</v>
      </c>
      <c r="C17" s="102">
        <v>3</v>
      </c>
      <c r="D17" s="44" t="s">
        <v>37</v>
      </c>
      <c r="E17" s="122">
        <v>1</v>
      </c>
      <c r="F17" s="37">
        <f t="shared" si="6"/>
        <v>1</v>
      </c>
      <c r="G17" s="37">
        <v>18</v>
      </c>
      <c r="H17" s="38">
        <v>9</v>
      </c>
      <c r="I17" s="38">
        <v>9</v>
      </c>
      <c r="J17" s="38">
        <f t="shared" ca="1" si="8"/>
        <v>0</v>
      </c>
      <c r="K17" s="38">
        <f t="shared" ca="1" si="8"/>
        <v>0</v>
      </c>
      <c r="L17" s="38">
        <f t="shared" ca="1" si="8"/>
        <v>0</v>
      </c>
      <c r="M17" s="127">
        <v>9</v>
      </c>
      <c r="N17" s="46">
        <v>9</v>
      </c>
      <c r="O17" s="46"/>
      <c r="P17" s="46"/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70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si="9"/>
        <v>13</v>
      </c>
      <c r="B18" s="109" t="s">
        <v>65</v>
      </c>
      <c r="C18" s="102">
        <v>4</v>
      </c>
      <c r="D18" s="44" t="s">
        <v>37</v>
      </c>
      <c r="E18" s="122"/>
      <c r="F18" s="37">
        <f t="shared" si="6"/>
        <v>2</v>
      </c>
      <c r="G18" s="37">
        <v>18</v>
      </c>
      <c r="H18" s="38">
        <v>9</v>
      </c>
      <c r="I18" s="38">
        <v>9</v>
      </c>
      <c r="J18" s="38">
        <f t="shared" ca="1" si="8"/>
        <v>0</v>
      </c>
      <c r="K18" s="38"/>
      <c r="L18" s="38">
        <f t="shared" ca="1" si="8"/>
        <v>0</v>
      </c>
      <c r="M18" s="39">
        <v>9</v>
      </c>
      <c r="N18" s="40">
        <v>9</v>
      </c>
      <c r="O18" s="40"/>
      <c r="P18" s="40"/>
      <c r="Q18" s="41"/>
      <c r="R18" s="66"/>
      <c r="S18" s="46"/>
      <c r="T18" s="46"/>
      <c r="U18" s="46"/>
      <c r="V18" s="47"/>
      <c r="W18" s="45"/>
      <c r="X18" s="46"/>
      <c r="Y18" s="46"/>
      <c r="Z18" s="46"/>
      <c r="AA18" s="60"/>
      <c r="AB18" s="45"/>
      <c r="AC18" s="46"/>
      <c r="AD18" s="46"/>
      <c r="AE18" s="46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9"/>
        <v>14</v>
      </c>
      <c r="B19" s="109" t="s">
        <v>66</v>
      </c>
      <c r="C19" s="102">
        <v>5</v>
      </c>
      <c r="D19" s="44" t="s">
        <v>37</v>
      </c>
      <c r="E19" s="122"/>
      <c r="F19" s="37">
        <f t="shared" si="6"/>
        <v>2</v>
      </c>
      <c r="G19" s="37">
        <v>27</v>
      </c>
      <c r="H19" s="38">
        <v>9</v>
      </c>
      <c r="I19" s="38">
        <v>18</v>
      </c>
      <c r="J19" s="38">
        <f t="shared" ca="1" si="8"/>
        <v>0</v>
      </c>
      <c r="K19" s="38"/>
      <c r="L19" s="38">
        <f t="shared" ca="1" si="8"/>
        <v>0</v>
      </c>
      <c r="M19" s="121"/>
      <c r="N19" s="46"/>
      <c r="O19" s="46"/>
      <c r="P19" s="46"/>
      <c r="Q19" s="47"/>
      <c r="R19" s="61">
        <v>9</v>
      </c>
      <c r="S19" s="46">
        <v>18</v>
      </c>
      <c r="T19" s="46"/>
      <c r="U19" s="46"/>
      <c r="V19" s="47"/>
      <c r="W19" s="45"/>
      <c r="X19" s="46"/>
      <c r="Y19" s="46"/>
      <c r="Z19" s="46"/>
      <c r="AA19" s="47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9"/>
        <v>15</v>
      </c>
      <c r="B20" s="109" t="s">
        <v>67</v>
      </c>
      <c r="C20" s="102"/>
      <c r="D20" s="44" t="s">
        <v>37</v>
      </c>
      <c r="E20" s="122">
        <v>0</v>
      </c>
      <c r="F20" s="37">
        <f t="shared" si="6"/>
        <v>2</v>
      </c>
      <c r="G20" s="37">
        <v>18</v>
      </c>
      <c r="H20" s="38">
        <v>9</v>
      </c>
      <c r="I20" s="38"/>
      <c r="J20" s="38">
        <f t="shared" ca="1" si="8"/>
        <v>0</v>
      </c>
      <c r="K20" s="38">
        <v>9</v>
      </c>
      <c r="L20" s="38">
        <f t="shared" ca="1" si="8"/>
        <v>0</v>
      </c>
      <c r="M20" s="45">
        <v>9</v>
      </c>
      <c r="N20" s="46"/>
      <c r="O20" s="46"/>
      <c r="P20" s="46">
        <v>9</v>
      </c>
      <c r="Q20" s="47"/>
      <c r="R20" s="45"/>
      <c r="S20" s="46"/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9"/>
        <v>16</v>
      </c>
      <c r="B21" s="109" t="s">
        <v>68</v>
      </c>
      <c r="C21" s="102"/>
      <c r="D21" s="44" t="s">
        <v>37</v>
      </c>
      <c r="E21" s="122"/>
      <c r="F21" s="37">
        <f t="shared" si="6"/>
        <v>2</v>
      </c>
      <c r="G21" s="37">
        <v>18</v>
      </c>
      <c r="H21" s="38">
        <v>9</v>
      </c>
      <c r="I21" s="38">
        <f t="shared" ca="1" si="8"/>
        <v>0</v>
      </c>
      <c r="J21" s="38">
        <f t="shared" ca="1" si="8"/>
        <v>0</v>
      </c>
      <c r="K21" s="38">
        <v>9</v>
      </c>
      <c r="L21" s="38">
        <f t="shared" ca="1" si="8"/>
        <v>0</v>
      </c>
      <c r="M21" s="45">
        <v>9</v>
      </c>
      <c r="N21" s="46"/>
      <c r="O21" s="46"/>
      <c r="P21" s="46">
        <v>9</v>
      </c>
      <c r="Q21" s="47"/>
      <c r="R21" s="121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9"/>
        <v>17</v>
      </c>
      <c r="B22" s="109" t="s">
        <v>71</v>
      </c>
      <c r="C22" s="102"/>
      <c r="D22" s="44" t="s">
        <v>37</v>
      </c>
      <c r="E22" s="122">
        <v>1</v>
      </c>
      <c r="F22" s="37">
        <v>1</v>
      </c>
      <c r="G22" s="37">
        <v>18</v>
      </c>
      <c r="H22" s="38">
        <v>9</v>
      </c>
      <c r="I22" s="38">
        <f t="shared" ca="1" si="8"/>
        <v>0</v>
      </c>
      <c r="J22" s="38">
        <f t="shared" ca="1" si="8"/>
        <v>0</v>
      </c>
      <c r="K22" s="38">
        <v>9</v>
      </c>
      <c r="L22" s="38">
        <f t="shared" ca="1" si="8"/>
        <v>0</v>
      </c>
      <c r="M22" s="45"/>
      <c r="N22" s="46"/>
      <c r="O22" s="46"/>
      <c r="P22" s="46"/>
      <c r="Q22" s="47"/>
      <c r="R22" s="61">
        <v>9</v>
      </c>
      <c r="S22" s="46"/>
      <c r="T22" s="46"/>
      <c r="U22" s="46">
        <v>9</v>
      </c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9"/>
        <v>18</v>
      </c>
      <c r="B23" s="109" t="s">
        <v>40</v>
      </c>
      <c r="C23" s="102">
        <v>1</v>
      </c>
      <c r="D23" s="44" t="s">
        <v>37</v>
      </c>
      <c r="E23" s="122">
        <v>0</v>
      </c>
      <c r="F23" s="37">
        <f t="shared" si="6"/>
        <v>2</v>
      </c>
      <c r="G23" s="37">
        <v>18</v>
      </c>
      <c r="H23" s="38">
        <v>9</v>
      </c>
      <c r="I23" s="38">
        <f t="shared" ca="1" si="8"/>
        <v>0</v>
      </c>
      <c r="J23" s="38">
        <f t="shared" ca="1" si="8"/>
        <v>0</v>
      </c>
      <c r="K23" s="38">
        <v>9</v>
      </c>
      <c r="L23" s="38">
        <f t="shared" ca="1" si="8"/>
        <v>0</v>
      </c>
      <c r="M23" s="45">
        <v>9</v>
      </c>
      <c r="N23" s="46"/>
      <c r="O23" s="46"/>
      <c r="P23" s="46">
        <v>9</v>
      </c>
      <c r="Q23" s="47"/>
      <c r="R23" s="45"/>
      <c r="S23" s="46"/>
      <c r="T23" s="46"/>
      <c r="U23" s="46"/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9"/>
        <v>19</v>
      </c>
      <c r="B24" s="109" t="s">
        <v>69</v>
      </c>
      <c r="C24" s="102">
        <v>2</v>
      </c>
      <c r="D24" s="44" t="s">
        <v>37</v>
      </c>
      <c r="E24" s="122">
        <v>1</v>
      </c>
      <c r="F24" s="37">
        <f t="shared" si="6"/>
        <v>1</v>
      </c>
      <c r="G24" s="37">
        <v>27</v>
      </c>
      <c r="H24" s="38">
        <v>9</v>
      </c>
      <c r="I24" s="38">
        <f t="shared" ca="1" si="8"/>
        <v>0</v>
      </c>
      <c r="J24" s="38">
        <v>18</v>
      </c>
      <c r="K24" s="38"/>
      <c r="L24" s="38">
        <f t="shared" ca="1" si="8"/>
        <v>0</v>
      </c>
      <c r="M24" s="61">
        <v>9</v>
      </c>
      <c r="N24" s="46"/>
      <c r="O24" s="46">
        <v>18</v>
      </c>
      <c r="P24" s="46"/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9"/>
        <v>20</v>
      </c>
      <c r="B25" s="109" t="s">
        <v>39</v>
      </c>
      <c r="C25" s="102">
        <v>3</v>
      </c>
      <c r="D25" s="44" t="s">
        <v>37</v>
      </c>
      <c r="E25" s="122">
        <v>1</v>
      </c>
      <c r="F25" s="37">
        <f t="shared" si="6"/>
        <v>1</v>
      </c>
      <c r="G25" s="37">
        <v>27</v>
      </c>
      <c r="H25" s="38">
        <v>9</v>
      </c>
      <c r="I25" s="38">
        <f t="shared" ca="1" si="8"/>
        <v>0</v>
      </c>
      <c r="J25" s="38">
        <f t="shared" ca="1" si="8"/>
        <v>0</v>
      </c>
      <c r="K25" s="38">
        <v>18</v>
      </c>
      <c r="L25" s="38"/>
      <c r="M25" s="39"/>
      <c r="N25" s="40"/>
      <c r="O25" s="40"/>
      <c r="P25" s="40"/>
      <c r="Q25" s="41"/>
      <c r="R25" s="62">
        <v>9</v>
      </c>
      <c r="S25" s="40"/>
      <c r="T25" s="40"/>
      <c r="U25" s="40">
        <v>18</v>
      </c>
      <c r="V25" s="41"/>
      <c r="W25" s="39"/>
      <c r="X25" s="40"/>
      <c r="Y25" s="40"/>
      <c r="Z25" s="40"/>
      <c r="AA25" s="41"/>
      <c r="AB25" s="39"/>
      <c r="AC25" s="40"/>
      <c r="AD25" s="40"/>
      <c r="AE25" s="40"/>
      <c r="AF25" s="41"/>
      <c r="AG25" s="39"/>
      <c r="AH25" s="40"/>
      <c r="AI25" s="40"/>
      <c r="AJ25" s="40"/>
      <c r="AK25" s="41"/>
      <c r="AL25" s="39"/>
      <c r="AM25" s="40"/>
      <c r="AN25" s="40"/>
      <c r="AO25" s="40"/>
      <c r="AP25" s="41"/>
    </row>
    <row r="26" spans="1:42">
      <c r="A26" s="100">
        <f t="shared" si="9"/>
        <v>21</v>
      </c>
      <c r="B26" s="109" t="s">
        <v>72</v>
      </c>
      <c r="C26" s="102">
        <v>4</v>
      </c>
      <c r="D26" s="44" t="s">
        <v>37</v>
      </c>
      <c r="E26" s="122">
        <v>1</v>
      </c>
      <c r="F26" s="37">
        <f t="shared" si="6"/>
        <v>1</v>
      </c>
      <c r="G26" s="37">
        <v>18</v>
      </c>
      <c r="H26" s="38">
        <v>9</v>
      </c>
      <c r="I26" s="38">
        <f t="shared" ca="1" si="8"/>
        <v>0</v>
      </c>
      <c r="J26" s="38">
        <f t="shared" ca="1" si="8"/>
        <v>0</v>
      </c>
      <c r="K26" s="38">
        <v>9</v>
      </c>
      <c r="L26" s="38"/>
      <c r="M26" s="121"/>
      <c r="N26" s="46"/>
      <c r="O26" s="46"/>
      <c r="P26" s="46"/>
      <c r="Q26" s="47"/>
      <c r="R26" s="45"/>
      <c r="S26" s="46"/>
      <c r="T26" s="46"/>
      <c r="U26" s="46"/>
      <c r="V26" s="47"/>
      <c r="W26" s="61">
        <v>9</v>
      </c>
      <c r="X26" s="46"/>
      <c r="Y26" s="46"/>
      <c r="Z26" s="46">
        <v>9</v>
      </c>
      <c r="AA26" s="47"/>
      <c r="AB26" s="45"/>
      <c r="AC26" s="46"/>
      <c r="AD26" s="46"/>
      <c r="AE26" s="46"/>
      <c r="AF26" s="47"/>
      <c r="AG26" s="45"/>
      <c r="AH26" s="46"/>
      <c r="AI26" s="46"/>
      <c r="AJ26" s="46"/>
      <c r="AK26" s="47"/>
      <c r="AL26" s="45"/>
      <c r="AM26" s="46"/>
      <c r="AN26" s="46"/>
      <c r="AO26" s="46"/>
      <c r="AP26" s="47"/>
    </row>
    <row r="27" spans="1:42">
      <c r="A27" s="100">
        <f t="shared" si="9"/>
        <v>22</v>
      </c>
      <c r="B27" s="109" t="s">
        <v>73</v>
      </c>
      <c r="C27" s="102">
        <v>5</v>
      </c>
      <c r="D27" s="44" t="s">
        <v>37</v>
      </c>
      <c r="E27" s="122">
        <v>1</v>
      </c>
      <c r="F27" s="37">
        <f t="shared" si="6"/>
        <v>1</v>
      </c>
      <c r="G27" s="37">
        <v>18</v>
      </c>
      <c r="H27" s="38">
        <v>9</v>
      </c>
      <c r="I27" s="38">
        <f t="shared" ca="1" si="8"/>
        <v>0</v>
      </c>
      <c r="J27" s="38">
        <f t="shared" ca="1" si="8"/>
        <v>0</v>
      </c>
      <c r="K27" s="38">
        <v>9</v>
      </c>
      <c r="L27" s="38"/>
      <c r="M27" s="45"/>
      <c r="N27" s="46"/>
      <c r="O27" s="46"/>
      <c r="P27" s="46"/>
      <c r="Q27" s="47"/>
      <c r="R27" s="45"/>
      <c r="S27" s="46"/>
      <c r="T27" s="46"/>
      <c r="U27" s="46"/>
      <c r="V27" s="47"/>
      <c r="W27" s="61">
        <v>9</v>
      </c>
      <c r="X27" s="46"/>
      <c r="Y27" s="46"/>
      <c r="Z27" s="46">
        <v>9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9"/>
        <v>23</v>
      </c>
      <c r="B28" s="109" t="s">
        <v>41</v>
      </c>
      <c r="C28" s="102">
        <v>6</v>
      </c>
      <c r="D28" s="44" t="s">
        <v>37</v>
      </c>
      <c r="E28" s="122">
        <v>1</v>
      </c>
      <c r="F28" s="37">
        <f t="shared" si="6"/>
        <v>1</v>
      </c>
      <c r="G28" s="37">
        <v>27</v>
      </c>
      <c r="H28" s="38">
        <v>9</v>
      </c>
      <c r="I28" s="38">
        <f t="shared" ca="1" si="8"/>
        <v>0</v>
      </c>
      <c r="J28" s="38">
        <v>18</v>
      </c>
      <c r="K28" s="38"/>
      <c r="L28" s="38">
        <f t="shared" ca="1" si="8"/>
        <v>0</v>
      </c>
      <c r="M28" s="45"/>
      <c r="N28" s="46"/>
      <c r="O28" s="46"/>
      <c r="P28" s="46"/>
      <c r="Q28" s="47"/>
      <c r="S28" s="46"/>
      <c r="T28" s="46"/>
      <c r="U28" s="46"/>
      <c r="V28" s="47"/>
      <c r="W28" s="61">
        <v>9</v>
      </c>
      <c r="X28" s="46"/>
      <c r="Y28" s="46">
        <v>18</v>
      </c>
      <c r="Z28" s="46"/>
      <c r="AA28" s="47"/>
      <c r="AB28" s="121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v>24</v>
      </c>
      <c r="B29" s="109" t="s">
        <v>75</v>
      </c>
      <c r="C29" s="102"/>
      <c r="D29" s="44"/>
      <c r="E29" s="122"/>
      <c r="F29" s="37">
        <v>2</v>
      </c>
      <c r="G29" s="37">
        <v>27</v>
      </c>
      <c r="H29" s="38">
        <v>9</v>
      </c>
      <c r="I29" s="38"/>
      <c r="J29" s="38">
        <v>18</v>
      </c>
      <c r="K29" s="38"/>
      <c r="L29" s="38"/>
      <c r="M29" s="45"/>
      <c r="N29" s="46"/>
      <c r="O29" s="46"/>
      <c r="P29" s="46"/>
      <c r="Q29" s="48"/>
      <c r="R29" s="121"/>
      <c r="S29" s="46"/>
      <c r="T29" s="46"/>
      <c r="U29" s="46"/>
      <c r="V29" s="48"/>
      <c r="W29" s="121">
        <v>9</v>
      </c>
      <c r="X29" s="46"/>
      <c r="Y29" s="46">
        <v>18</v>
      </c>
      <c r="Z29" s="46"/>
      <c r="AA29" s="48"/>
      <c r="AB29" s="121"/>
      <c r="AC29" s="46"/>
      <c r="AD29" s="46"/>
      <c r="AE29" s="46"/>
      <c r="AF29" s="48"/>
      <c r="AG29" s="45"/>
      <c r="AH29" s="46"/>
      <c r="AI29" s="46"/>
      <c r="AJ29" s="46"/>
      <c r="AK29" s="48"/>
      <c r="AL29" s="45"/>
      <c r="AM29" s="46"/>
      <c r="AN29" s="46"/>
      <c r="AO29" s="46"/>
      <c r="AP29" s="47"/>
    </row>
    <row r="30" spans="1:42">
      <c r="A30" s="100">
        <v>25</v>
      </c>
      <c r="B30" s="109" t="s">
        <v>74</v>
      </c>
      <c r="C30" s="102">
        <v>7</v>
      </c>
      <c r="D30" s="44" t="s">
        <v>37</v>
      </c>
      <c r="E30" s="122">
        <v>0</v>
      </c>
      <c r="F30" s="37">
        <f t="shared" si="6"/>
        <v>2</v>
      </c>
      <c r="G30" s="37">
        <v>18</v>
      </c>
      <c r="H30" s="38">
        <v>9</v>
      </c>
      <c r="I30" s="38">
        <f t="shared" ca="1" si="8"/>
        <v>0</v>
      </c>
      <c r="J30" s="38">
        <v>9</v>
      </c>
      <c r="K30" s="38"/>
      <c r="L30" s="38"/>
      <c r="M30" s="45"/>
      <c r="N30" s="46"/>
      <c r="O30" s="46"/>
      <c r="P30" s="46"/>
      <c r="Q30" s="48"/>
      <c r="R30" s="45">
        <v>9</v>
      </c>
      <c r="S30" s="46"/>
      <c r="T30" s="46">
        <v>9</v>
      </c>
      <c r="U30" s="46"/>
      <c r="V30" s="48"/>
      <c r="W30" s="45"/>
      <c r="X30" s="46"/>
      <c r="Y30" s="46"/>
      <c r="Z30" s="46"/>
      <c r="AA30" s="48"/>
      <c r="AB30" s="45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7" t="s">
        <v>42</v>
      </c>
      <c r="B31" s="53" t="s">
        <v>43</v>
      </c>
      <c r="C31" s="108"/>
      <c r="D31" s="26"/>
      <c r="E31" s="27">
        <f t="shared" ref="E31:L31" si="10">SUM(E32:E47)</f>
        <v>6</v>
      </c>
      <c r="F31" s="28">
        <f t="shared" si="10"/>
        <v>26</v>
      </c>
      <c r="G31" s="29">
        <f t="shared" si="10"/>
        <v>342</v>
      </c>
      <c r="H31" s="54">
        <f t="shared" si="10"/>
        <v>144</v>
      </c>
      <c r="I31" s="55">
        <f t="shared" ca="1" si="10"/>
        <v>0</v>
      </c>
      <c r="J31" s="55">
        <f t="shared" ca="1" si="10"/>
        <v>144</v>
      </c>
      <c r="K31" s="55">
        <f t="shared" ca="1" si="10"/>
        <v>54</v>
      </c>
      <c r="L31" s="56">
        <f t="shared" ca="1" si="10"/>
        <v>0</v>
      </c>
      <c r="M31" s="57">
        <f>SUM(M32:M47)</f>
        <v>18</v>
      </c>
      <c r="N31" s="58"/>
      <c r="O31" s="58">
        <f>SUM(O32:O47)</f>
        <v>9</v>
      </c>
      <c r="P31" s="59">
        <f>SUM(P32:P47)</f>
        <v>9</v>
      </c>
      <c r="Q31" s="59"/>
      <c r="R31" s="129">
        <f>SUM(R32:R47)</f>
        <v>9</v>
      </c>
      <c r="S31" s="58"/>
      <c r="T31" s="58">
        <f>SUM(T32:T47)</f>
        <v>9</v>
      </c>
      <c r="U31" s="59">
        <f>SUM(U32:U47)</f>
        <v>9</v>
      </c>
      <c r="V31" s="59"/>
      <c r="W31" s="57">
        <f>SUM(W32:W47)</f>
        <v>54</v>
      </c>
      <c r="X31" s="58"/>
      <c r="Y31" s="58">
        <f>SUM(Y32:Y47)</f>
        <v>63</v>
      </c>
      <c r="Z31" s="59">
        <f>SUM(Z32:Z47)</f>
        <v>9</v>
      </c>
      <c r="AA31" s="59"/>
      <c r="AB31" s="57">
        <f>SUM(AB32:AB47)</f>
        <v>27</v>
      </c>
      <c r="AC31" s="58"/>
      <c r="AD31" s="58">
        <f>SUM(AD32:AD47)</f>
        <v>18</v>
      </c>
      <c r="AE31" s="59">
        <f>SUM(AE32:AE47)</f>
        <v>27</v>
      </c>
      <c r="AF31" s="59"/>
      <c r="AG31" s="57">
        <f>SUM(AG32:AG47)</f>
        <v>36</v>
      </c>
      <c r="AH31" s="58"/>
      <c r="AI31" s="58">
        <f>SUM(AI32:AI47)</f>
        <v>45</v>
      </c>
      <c r="AJ31" s="59"/>
      <c r="AK31" s="59"/>
      <c r="AL31" s="57"/>
      <c r="AM31" s="58"/>
      <c r="AN31" s="58"/>
      <c r="AO31" s="58"/>
      <c r="AP31" s="59"/>
    </row>
    <row r="32" spans="1:42">
      <c r="A32" s="100">
        <f>IF(ISTEXT(A31),A30+1,A31+1)</f>
        <v>26</v>
      </c>
      <c r="B32" s="109" t="s">
        <v>76</v>
      </c>
      <c r="C32" s="102">
        <v>1</v>
      </c>
      <c r="D32" s="36" t="s">
        <v>44</v>
      </c>
      <c r="E32" s="122">
        <v>0</v>
      </c>
      <c r="F32" s="37">
        <v>3</v>
      </c>
      <c r="G32" s="37">
        <v>27</v>
      </c>
      <c r="H32" s="38">
        <v>9</v>
      </c>
      <c r="I32" s="38">
        <f t="shared" ref="I32:L47" ca="1" si="11">SUMIF(OFFSET($M$4,0,0,1,$L$2*5),I$4,$M32)*IF($G$2="S",15,1)</f>
        <v>0</v>
      </c>
      <c r="J32" s="38">
        <v>9</v>
      </c>
      <c r="K32" s="38">
        <v>9</v>
      </c>
      <c r="L32" s="38">
        <f t="shared" ca="1" si="11"/>
        <v>0</v>
      </c>
      <c r="M32" s="45"/>
      <c r="N32" s="46"/>
      <c r="O32" s="46"/>
      <c r="P32" s="47"/>
      <c r="Q32" s="48"/>
      <c r="R32" s="45">
        <v>9</v>
      </c>
      <c r="S32" s="46"/>
      <c r="T32" s="46">
        <v>9</v>
      </c>
      <c r="U32" s="47">
        <v>9</v>
      </c>
      <c r="V32" s="48"/>
      <c r="W32" s="45"/>
      <c r="X32" s="46"/>
      <c r="Y32" s="46"/>
      <c r="Z32" s="47"/>
      <c r="AA32" s="48"/>
      <c r="AB32" s="45"/>
      <c r="AC32" s="46"/>
      <c r="AD32" s="46"/>
      <c r="AE32" s="47"/>
      <c r="AF32" s="48"/>
      <c r="AG32" s="45"/>
      <c r="AH32" s="46"/>
      <c r="AI32" s="46"/>
      <c r="AJ32" s="47"/>
      <c r="AK32" s="48"/>
      <c r="AL32" s="45"/>
      <c r="AM32" s="46"/>
      <c r="AN32" s="46"/>
      <c r="AO32" s="46"/>
      <c r="AP32" s="47"/>
    </row>
    <row r="33" spans="1:42">
      <c r="A33" s="100">
        <f t="shared" ref="A33:A49" si="12">IF(ISTEXT(A32),A31+1,A32+1)</f>
        <v>27</v>
      </c>
      <c r="B33" s="109" t="s">
        <v>77</v>
      </c>
      <c r="C33" s="102">
        <v>2</v>
      </c>
      <c r="D33" s="36" t="s">
        <v>44</v>
      </c>
      <c r="E33" s="122">
        <v>1</v>
      </c>
      <c r="F33" s="37">
        <f t="shared" ref="F33:F47" si="13">COUNTIF(M33:AU33,"&gt;0")-E33</f>
        <v>1</v>
      </c>
      <c r="G33" s="37">
        <v>27</v>
      </c>
      <c r="H33" s="38">
        <v>9</v>
      </c>
      <c r="I33" s="38">
        <f t="shared" ca="1" si="11"/>
        <v>0</v>
      </c>
      <c r="J33" s="38">
        <v>18</v>
      </c>
      <c r="K33" s="38">
        <f t="shared" ca="1" si="11"/>
        <v>0</v>
      </c>
      <c r="L33" s="38">
        <f t="shared" ca="1" si="11"/>
        <v>0</v>
      </c>
      <c r="M33" s="45"/>
      <c r="N33" s="46"/>
      <c r="O33" s="46"/>
      <c r="P33" s="46"/>
      <c r="Q33" s="47"/>
      <c r="R33" s="45"/>
      <c r="S33" s="46"/>
      <c r="T33" s="46"/>
      <c r="U33" s="46"/>
      <c r="V33" s="47"/>
      <c r="X33" s="46"/>
      <c r="Y33" s="46"/>
      <c r="Z33" s="46"/>
      <c r="AA33" s="47"/>
      <c r="AB33" s="63">
        <v>9</v>
      </c>
      <c r="AC33" s="46"/>
      <c r="AD33" s="46">
        <v>18</v>
      </c>
      <c r="AE33" s="46"/>
      <c r="AF33" s="47"/>
      <c r="AG33" s="45"/>
      <c r="AH33" s="46"/>
      <c r="AI33" s="46"/>
      <c r="AJ33" s="46"/>
      <c r="AK33" s="47"/>
      <c r="AL33" s="45"/>
      <c r="AM33" s="46"/>
      <c r="AN33" s="46"/>
      <c r="AO33" s="46"/>
      <c r="AP33" s="47"/>
    </row>
    <row r="34" spans="1:42">
      <c r="A34" s="100">
        <f t="shared" si="12"/>
        <v>28</v>
      </c>
      <c r="B34" s="109" t="s">
        <v>78</v>
      </c>
      <c r="C34" s="102">
        <v>3</v>
      </c>
      <c r="D34" s="36" t="s">
        <v>44</v>
      </c>
      <c r="E34" s="122"/>
      <c r="F34" s="37">
        <f t="shared" si="13"/>
        <v>2</v>
      </c>
      <c r="G34" s="37">
        <v>18</v>
      </c>
      <c r="H34" s="38">
        <v>9</v>
      </c>
      <c r="I34" s="38"/>
      <c r="J34" s="38">
        <f t="shared" ca="1" si="11"/>
        <v>0</v>
      </c>
      <c r="K34" s="38">
        <v>9</v>
      </c>
      <c r="L34" s="38">
        <f t="shared" ca="1" si="11"/>
        <v>0</v>
      </c>
      <c r="M34" s="45">
        <v>9</v>
      </c>
      <c r="N34" s="46"/>
      <c r="O34" s="46"/>
      <c r="P34" s="46">
        <v>9</v>
      </c>
      <c r="Q34" s="47"/>
      <c r="R34" s="45"/>
      <c r="S34" s="46"/>
      <c r="T34" s="46"/>
      <c r="U34" s="46"/>
      <c r="V34" s="47"/>
      <c r="W34" s="45"/>
      <c r="X34" s="46"/>
      <c r="Y34" s="46"/>
      <c r="Z34" s="46"/>
      <c r="AA34" s="47"/>
      <c r="AB34" s="121"/>
      <c r="AC34" s="46"/>
      <c r="AD34" s="46"/>
      <c r="AE34" s="46"/>
      <c r="AF34" s="47"/>
      <c r="AG34" s="45"/>
      <c r="AH34" s="46"/>
      <c r="AI34" s="46"/>
      <c r="AJ34" s="46"/>
      <c r="AK34" s="48"/>
      <c r="AL34" s="45"/>
      <c r="AM34" s="46"/>
      <c r="AN34" s="46"/>
      <c r="AO34" s="46"/>
      <c r="AP34" s="47"/>
    </row>
    <row r="35" spans="1:42">
      <c r="A35" s="100">
        <f t="shared" si="12"/>
        <v>29</v>
      </c>
      <c r="B35" s="109" t="s">
        <v>79</v>
      </c>
      <c r="C35" s="102">
        <v>4</v>
      </c>
      <c r="D35" s="36" t="s">
        <v>44</v>
      </c>
      <c r="E35" s="122">
        <v>1</v>
      </c>
      <c r="F35" s="37">
        <f t="shared" si="13"/>
        <v>1</v>
      </c>
      <c r="G35" s="37">
        <v>27</v>
      </c>
      <c r="H35" s="38">
        <v>9</v>
      </c>
      <c r="I35" s="38">
        <f t="shared" ca="1" si="11"/>
        <v>0</v>
      </c>
      <c r="J35" s="38">
        <v>18</v>
      </c>
      <c r="K35" s="38">
        <f t="shared" ca="1" si="11"/>
        <v>0</v>
      </c>
      <c r="L35" s="38">
        <f t="shared" ca="1" si="11"/>
        <v>0</v>
      </c>
      <c r="M35" s="45"/>
      <c r="N35" s="46"/>
      <c r="O35" s="46"/>
      <c r="P35" s="46"/>
      <c r="Q35" s="47"/>
      <c r="R35" s="39"/>
      <c r="S35" s="40"/>
      <c r="T35" s="40"/>
      <c r="U35" s="40"/>
      <c r="V35" s="41"/>
      <c r="W35" s="61">
        <v>9</v>
      </c>
      <c r="X35" s="46"/>
      <c r="Y35" s="46">
        <v>18</v>
      </c>
      <c r="Z35" s="46"/>
      <c r="AA35" s="47"/>
      <c r="AB35" s="66"/>
      <c r="AC35" s="40"/>
      <c r="AD35" s="40"/>
      <c r="AE35" s="40"/>
      <c r="AF35" s="41"/>
      <c r="AG35" s="39"/>
      <c r="AH35" s="40"/>
      <c r="AI35" s="40"/>
      <c r="AJ35" s="40"/>
      <c r="AK35" s="41"/>
      <c r="AL35" s="45"/>
      <c r="AM35" s="46"/>
      <c r="AN35" s="46"/>
      <c r="AO35" s="46"/>
      <c r="AP35" s="47"/>
    </row>
    <row r="36" spans="1:42">
      <c r="A36" s="100">
        <f t="shared" si="12"/>
        <v>30</v>
      </c>
      <c r="B36" s="109" t="s">
        <v>80</v>
      </c>
      <c r="C36" s="102">
        <v>5</v>
      </c>
      <c r="D36" s="36" t="s">
        <v>44</v>
      </c>
      <c r="E36" s="122">
        <v>0</v>
      </c>
      <c r="F36" s="37">
        <f t="shared" si="13"/>
        <v>2</v>
      </c>
      <c r="G36" s="37">
        <v>18</v>
      </c>
      <c r="H36" s="38">
        <v>9</v>
      </c>
      <c r="I36" s="38">
        <f t="shared" ca="1" si="11"/>
        <v>0</v>
      </c>
      <c r="J36" s="38">
        <v>9</v>
      </c>
      <c r="K36" s="38">
        <f t="shared" ca="1" si="11"/>
        <v>0</v>
      </c>
      <c r="L36" s="38">
        <f t="shared" ca="1" si="11"/>
        <v>0</v>
      </c>
      <c r="M36" s="45"/>
      <c r="N36" s="46"/>
      <c r="O36" s="46"/>
      <c r="P36" s="46"/>
      <c r="Q36" s="47"/>
      <c r="R36" s="45"/>
      <c r="S36" s="46"/>
      <c r="T36" s="46"/>
      <c r="U36" s="46"/>
      <c r="V36" s="47"/>
      <c r="W36" s="45">
        <v>9</v>
      </c>
      <c r="X36" s="46"/>
      <c r="Y36" s="46">
        <v>9</v>
      </c>
      <c r="Z36" s="46"/>
      <c r="AA36" s="47"/>
      <c r="AB36" s="45"/>
      <c r="AC36" s="46"/>
      <c r="AD36" s="46"/>
      <c r="AE36" s="46"/>
      <c r="AF36" s="47"/>
      <c r="AG36" s="45"/>
      <c r="AH36" s="46"/>
      <c r="AI36" s="46"/>
      <c r="AJ36" s="46"/>
      <c r="AK36" s="47"/>
      <c r="AL36" s="45"/>
      <c r="AM36" s="46"/>
      <c r="AN36" s="46"/>
      <c r="AO36" s="46"/>
      <c r="AP36" s="47"/>
    </row>
    <row r="37" spans="1:42">
      <c r="A37" s="100">
        <f t="shared" si="12"/>
        <v>31</v>
      </c>
      <c r="B37" s="109" t="s">
        <v>45</v>
      </c>
      <c r="C37" s="102">
        <v>6</v>
      </c>
      <c r="D37" s="36" t="s">
        <v>44</v>
      </c>
      <c r="E37" s="122">
        <v>1</v>
      </c>
      <c r="F37" s="37">
        <f t="shared" si="13"/>
        <v>1</v>
      </c>
      <c r="G37" s="37">
        <v>27</v>
      </c>
      <c r="H37" s="38">
        <v>9</v>
      </c>
      <c r="I37" s="38"/>
      <c r="J37" s="38">
        <v>18</v>
      </c>
      <c r="K37" s="38">
        <f t="shared" ca="1" si="11"/>
        <v>0</v>
      </c>
      <c r="L37" s="38">
        <f t="shared" ca="1" si="11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67">
        <v>9</v>
      </c>
      <c r="X37" s="46"/>
      <c r="Y37" s="46">
        <v>18</v>
      </c>
      <c r="Z37" s="46"/>
      <c r="AA37" s="47"/>
      <c r="AB37" s="68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12"/>
        <v>32</v>
      </c>
      <c r="B38" s="111" t="s">
        <v>81</v>
      </c>
      <c r="C38" s="102">
        <v>7</v>
      </c>
      <c r="D38" s="36" t="s">
        <v>44</v>
      </c>
      <c r="E38" s="122">
        <v>0</v>
      </c>
      <c r="F38" s="37">
        <f t="shared" si="13"/>
        <v>2</v>
      </c>
      <c r="G38" s="37">
        <v>18</v>
      </c>
      <c r="H38" s="38">
        <v>9</v>
      </c>
      <c r="I38" s="38">
        <f t="shared" ca="1" si="11"/>
        <v>0</v>
      </c>
      <c r="J38" s="38">
        <f t="shared" ca="1" si="11"/>
        <v>0</v>
      </c>
      <c r="K38" s="38">
        <v>9</v>
      </c>
      <c r="L38" s="38">
        <f t="shared" ca="1" si="11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9">
        <v>9</v>
      </c>
      <c r="X38" s="46"/>
      <c r="Y38" s="46"/>
      <c r="Z38" s="46">
        <v>9</v>
      </c>
      <c r="AA38" s="47"/>
      <c r="AB38" s="69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70"/>
      <c r="AP38" s="47"/>
    </row>
    <row r="39" spans="1:42">
      <c r="A39" s="100">
        <f t="shared" si="12"/>
        <v>33</v>
      </c>
      <c r="B39" s="109" t="s">
        <v>46</v>
      </c>
      <c r="C39" s="102">
        <v>8</v>
      </c>
      <c r="D39" s="36" t="s">
        <v>44</v>
      </c>
      <c r="E39" s="122">
        <v>0</v>
      </c>
      <c r="F39" s="37">
        <f t="shared" si="13"/>
        <v>2</v>
      </c>
      <c r="G39" s="37">
        <v>18</v>
      </c>
      <c r="H39" s="38">
        <v>9</v>
      </c>
      <c r="I39" s="38">
        <f t="shared" ca="1" si="11"/>
        <v>0</v>
      </c>
      <c r="J39" s="38">
        <v>9</v>
      </c>
      <c r="K39" s="38">
        <f t="shared" ca="1" si="11"/>
        <v>0</v>
      </c>
      <c r="L39" s="38">
        <f t="shared" ca="1" si="11"/>
        <v>0</v>
      </c>
      <c r="M39" s="45">
        <v>9</v>
      </c>
      <c r="N39" s="46"/>
      <c r="O39" s="46">
        <v>9</v>
      </c>
      <c r="P39" s="46"/>
      <c r="Q39" s="47"/>
      <c r="R39" s="45"/>
      <c r="S39" s="46"/>
      <c r="T39" s="46"/>
      <c r="U39" s="46"/>
      <c r="V39" s="47"/>
      <c r="W39" s="45"/>
      <c r="X39" s="46"/>
      <c r="Y39" s="46"/>
      <c r="Z39" s="46"/>
      <c r="AA39" s="47"/>
      <c r="AB39" s="45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46"/>
      <c r="AP39" s="47"/>
    </row>
    <row r="40" spans="1:42">
      <c r="A40" s="100">
        <f t="shared" si="12"/>
        <v>34</v>
      </c>
      <c r="B40" s="109" t="s">
        <v>82</v>
      </c>
      <c r="C40" s="102">
        <v>9</v>
      </c>
      <c r="D40" s="36" t="s">
        <v>44</v>
      </c>
      <c r="E40" s="122"/>
      <c r="F40" s="37">
        <f t="shared" si="13"/>
        <v>1</v>
      </c>
      <c r="G40" s="37">
        <v>9</v>
      </c>
      <c r="H40" s="38">
        <v>9</v>
      </c>
      <c r="I40" s="38"/>
      <c r="J40" s="38">
        <f t="shared" ca="1" si="11"/>
        <v>0</v>
      </c>
      <c r="K40" s="38">
        <f t="shared" ca="1" si="11"/>
        <v>0</v>
      </c>
      <c r="L40" s="38">
        <f t="shared" ca="1" si="11"/>
        <v>0</v>
      </c>
      <c r="M40" s="45"/>
      <c r="N40" s="46"/>
      <c r="O40" s="46"/>
      <c r="P40" s="46"/>
      <c r="Q40" s="47"/>
      <c r="R40" s="45"/>
      <c r="S40" s="46"/>
      <c r="T40" s="46"/>
      <c r="U40" s="46"/>
      <c r="V40" s="47"/>
      <c r="W40" s="121">
        <v>9</v>
      </c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12"/>
        <v>35</v>
      </c>
      <c r="B41" s="109" t="s">
        <v>83</v>
      </c>
      <c r="C41" s="102">
        <v>10</v>
      </c>
      <c r="D41" s="36" t="s">
        <v>44</v>
      </c>
      <c r="E41" s="122">
        <v>1</v>
      </c>
      <c r="F41" s="37">
        <f t="shared" si="13"/>
        <v>1</v>
      </c>
      <c r="G41" s="37">
        <v>27</v>
      </c>
      <c r="H41" s="38">
        <v>9</v>
      </c>
      <c r="I41" s="38">
        <f t="shared" ca="1" si="11"/>
        <v>0</v>
      </c>
      <c r="J41" s="38">
        <v>18</v>
      </c>
      <c r="K41" s="38">
        <f t="shared" ca="1" si="11"/>
        <v>0</v>
      </c>
      <c r="L41" s="38">
        <f t="shared" ca="1" si="11"/>
        <v>0</v>
      </c>
      <c r="M41" s="39"/>
      <c r="N41" s="40"/>
      <c r="O41" s="40"/>
      <c r="P41" s="40"/>
      <c r="Q41" s="41"/>
      <c r="R41" s="39"/>
      <c r="S41" s="40"/>
      <c r="T41" s="40"/>
      <c r="U41" s="40"/>
      <c r="V41" s="41"/>
      <c r="W41" s="64">
        <v>9</v>
      </c>
      <c r="X41" s="40"/>
      <c r="Y41" s="40">
        <v>18</v>
      </c>
      <c r="Z41" s="40"/>
      <c r="AA41" s="41"/>
      <c r="AC41" s="40"/>
      <c r="AE41" s="40"/>
      <c r="AF41" s="41"/>
      <c r="AG41" s="39"/>
      <c r="AH41" s="40"/>
      <c r="AI41" s="40"/>
      <c r="AJ41" s="40"/>
      <c r="AK41" s="41"/>
      <c r="AL41" s="39"/>
      <c r="AM41" s="40"/>
      <c r="AN41" s="40"/>
      <c r="AO41" s="40"/>
      <c r="AP41" s="41"/>
    </row>
    <row r="42" spans="1:42">
      <c r="A42" s="100">
        <f t="shared" si="12"/>
        <v>36</v>
      </c>
      <c r="B42" s="109" t="s">
        <v>84</v>
      </c>
      <c r="C42" s="102">
        <v>11</v>
      </c>
      <c r="D42" s="36" t="s">
        <v>44</v>
      </c>
      <c r="E42" s="122">
        <v>1</v>
      </c>
      <c r="F42" s="37">
        <f t="shared" si="13"/>
        <v>1</v>
      </c>
      <c r="G42" s="37">
        <v>27</v>
      </c>
      <c r="H42" s="38">
        <v>9</v>
      </c>
      <c r="I42" s="38"/>
      <c r="J42" s="38"/>
      <c r="K42" s="38">
        <v>18</v>
      </c>
      <c r="L42" s="38">
        <f t="shared" ca="1" si="11"/>
        <v>0</v>
      </c>
      <c r="M42" s="45"/>
      <c r="N42" s="46"/>
      <c r="O42" s="46"/>
      <c r="P42" s="46"/>
      <c r="Q42" s="47"/>
      <c r="R42" s="45"/>
      <c r="S42" s="46"/>
      <c r="T42" s="46"/>
      <c r="U42" s="46"/>
      <c r="V42" s="47"/>
      <c r="W42" s="45"/>
      <c r="X42" s="46"/>
      <c r="Y42" s="46"/>
      <c r="Z42" s="46"/>
      <c r="AA42" s="41"/>
      <c r="AB42" s="64">
        <v>9</v>
      </c>
      <c r="AC42" s="46"/>
      <c r="AD42" s="46"/>
      <c r="AE42" s="46">
        <v>18</v>
      </c>
      <c r="AF42" s="47"/>
      <c r="AG42" s="45"/>
      <c r="AH42" s="46"/>
      <c r="AI42" s="46"/>
      <c r="AJ42" s="46"/>
      <c r="AK42" s="47"/>
      <c r="AL42" s="45"/>
      <c r="AM42" s="46"/>
      <c r="AN42" s="46"/>
      <c r="AO42" s="46"/>
      <c r="AP42" s="47"/>
    </row>
    <row r="43" spans="1:42">
      <c r="A43" s="100">
        <f t="shared" si="12"/>
        <v>37</v>
      </c>
      <c r="B43" s="109" t="s">
        <v>85</v>
      </c>
      <c r="C43" s="102">
        <v>12</v>
      </c>
      <c r="D43" s="36" t="s">
        <v>44</v>
      </c>
      <c r="E43" s="122">
        <v>0</v>
      </c>
      <c r="F43" s="37">
        <f t="shared" si="13"/>
        <v>2</v>
      </c>
      <c r="G43" s="37">
        <v>18</v>
      </c>
      <c r="H43" s="38">
        <v>9</v>
      </c>
      <c r="I43" s="38">
        <f t="shared" ca="1" si="11"/>
        <v>0</v>
      </c>
      <c r="J43" s="38">
        <f t="shared" ca="1" si="11"/>
        <v>0</v>
      </c>
      <c r="K43" s="38">
        <v>9</v>
      </c>
      <c r="L43" s="38">
        <f t="shared" ca="1" si="11"/>
        <v>0</v>
      </c>
      <c r="M43" s="45"/>
      <c r="N43" s="46"/>
      <c r="O43" s="46"/>
      <c r="P43" s="46"/>
      <c r="Q43" s="48"/>
      <c r="R43" s="45"/>
      <c r="S43" s="46"/>
      <c r="T43" s="46"/>
      <c r="U43" s="46"/>
      <c r="V43" s="48"/>
      <c r="W43" s="121"/>
      <c r="X43" s="46"/>
      <c r="Y43" s="46"/>
      <c r="Z43" s="46"/>
      <c r="AA43" s="42"/>
      <c r="AB43" s="39">
        <v>9</v>
      </c>
      <c r="AC43" s="46"/>
      <c r="AD43" s="46"/>
      <c r="AE43" s="46">
        <v>9</v>
      </c>
      <c r="AF43" s="48"/>
      <c r="AG43" s="45"/>
      <c r="AH43" s="46"/>
      <c r="AI43" s="46"/>
      <c r="AJ43" s="46"/>
      <c r="AK43" s="48"/>
      <c r="AL43" s="45"/>
      <c r="AM43" s="46"/>
      <c r="AN43" s="46"/>
      <c r="AO43" s="46"/>
      <c r="AP43" s="47"/>
    </row>
    <row r="44" spans="1:42">
      <c r="A44" s="100">
        <f t="shared" si="12"/>
        <v>38</v>
      </c>
      <c r="B44" s="109" t="s">
        <v>86</v>
      </c>
      <c r="C44" s="102">
        <v>13</v>
      </c>
      <c r="D44" s="36" t="s">
        <v>44</v>
      </c>
      <c r="E44" s="122">
        <v>0</v>
      </c>
      <c r="F44" s="37">
        <f t="shared" si="13"/>
        <v>2</v>
      </c>
      <c r="G44" s="37">
        <v>18</v>
      </c>
      <c r="H44" s="38">
        <v>9</v>
      </c>
      <c r="I44" s="38">
        <f t="shared" ca="1" si="11"/>
        <v>0</v>
      </c>
      <c r="J44" s="38">
        <v>9</v>
      </c>
      <c r="K44" s="38">
        <f t="shared" ca="1" si="11"/>
        <v>0</v>
      </c>
      <c r="L44" s="38">
        <f t="shared" ca="1" si="11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45"/>
      <c r="X44" s="46"/>
      <c r="Y44" s="46"/>
      <c r="Z44" s="46"/>
      <c r="AA44" s="42"/>
      <c r="AB44" s="39"/>
      <c r="AC44" s="46"/>
      <c r="AD44" s="46"/>
      <c r="AE44" s="46"/>
      <c r="AF44" s="48"/>
      <c r="AG44" s="45">
        <v>9</v>
      </c>
      <c r="AH44" s="46"/>
      <c r="AI44" s="46">
        <v>9</v>
      </c>
      <c r="AJ44" s="46"/>
      <c r="AK44" s="48"/>
      <c r="AL44" s="45"/>
      <c r="AM44" s="46"/>
      <c r="AN44" s="46"/>
      <c r="AO44" s="46"/>
      <c r="AP44" s="47"/>
    </row>
    <row r="45" spans="1:42">
      <c r="A45" s="100">
        <v>39</v>
      </c>
      <c r="B45" s="109" t="s">
        <v>87</v>
      </c>
      <c r="C45" s="102"/>
      <c r="D45" s="36"/>
      <c r="E45" s="122"/>
      <c r="F45" s="37">
        <v>2</v>
      </c>
      <c r="G45" s="37">
        <v>18</v>
      </c>
      <c r="H45" s="38">
        <v>9</v>
      </c>
      <c r="I45" s="38"/>
      <c r="J45" s="38">
        <v>9</v>
      </c>
      <c r="K45" s="38"/>
      <c r="L45" s="38"/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9</v>
      </c>
      <c r="AH45" s="46"/>
      <c r="AI45" s="46">
        <v>9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40</v>
      </c>
      <c r="B46" s="109" t="s">
        <v>104</v>
      </c>
      <c r="C46" s="102"/>
      <c r="D46" s="36"/>
      <c r="E46" s="122"/>
      <c r="F46" s="37">
        <v>2</v>
      </c>
      <c r="G46" s="37">
        <v>18</v>
      </c>
      <c r="H46" s="38">
        <v>9</v>
      </c>
      <c r="I46" s="38"/>
      <c r="J46" s="38">
        <v>9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9</v>
      </c>
      <c r="AH46" s="46"/>
      <c r="AI46" s="46">
        <v>9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41</v>
      </c>
      <c r="B47" s="109" t="s">
        <v>88</v>
      </c>
      <c r="C47" s="102">
        <v>14</v>
      </c>
      <c r="D47" s="36" t="s">
        <v>44</v>
      </c>
      <c r="E47" s="122">
        <v>1</v>
      </c>
      <c r="F47" s="37">
        <f t="shared" si="13"/>
        <v>1</v>
      </c>
      <c r="G47" s="37">
        <v>27</v>
      </c>
      <c r="H47" s="38">
        <v>9</v>
      </c>
      <c r="I47" s="38">
        <f t="shared" ca="1" si="11"/>
        <v>0</v>
      </c>
      <c r="J47" s="38">
        <v>18</v>
      </c>
      <c r="K47" s="38">
        <f t="shared" ca="1" si="11"/>
        <v>0</v>
      </c>
      <c r="L47" s="38">
        <f t="shared" ca="1" si="11"/>
        <v>0</v>
      </c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61">
        <v>9</v>
      </c>
      <c r="AH47" s="46"/>
      <c r="AI47" s="46">
        <v>18</v>
      </c>
      <c r="AJ47" s="46"/>
      <c r="AK47" s="48"/>
      <c r="AL47" s="45"/>
      <c r="AM47" s="46"/>
      <c r="AN47" s="46"/>
      <c r="AO47" s="46"/>
      <c r="AP47" s="47"/>
    </row>
    <row r="48" spans="1:42">
      <c r="A48" s="107" t="s">
        <v>47</v>
      </c>
      <c r="B48" s="53" t="s">
        <v>48</v>
      </c>
      <c r="C48" s="108"/>
      <c r="D48" s="26"/>
      <c r="E48" s="27">
        <f t="shared" ref="E48:L48" si="14">SUM(E49:E65)</f>
        <v>7</v>
      </c>
      <c r="F48" s="28">
        <f t="shared" si="14"/>
        <v>26</v>
      </c>
      <c r="G48" s="28">
        <f t="shared" si="14"/>
        <v>474</v>
      </c>
      <c r="H48" s="54">
        <f t="shared" ca="1" si="14"/>
        <v>135</v>
      </c>
      <c r="I48" s="54">
        <f t="shared" ca="1" si="14"/>
        <v>0</v>
      </c>
      <c r="J48" s="54">
        <f t="shared" ca="1" si="14"/>
        <v>144</v>
      </c>
      <c r="K48" s="54">
        <f t="shared" ca="1" si="14"/>
        <v>45</v>
      </c>
      <c r="L48" s="54">
        <f t="shared" ca="1" si="14"/>
        <v>150</v>
      </c>
      <c r="M48" s="57"/>
      <c r="N48" s="58"/>
      <c r="O48" s="58"/>
      <c r="P48" s="59"/>
      <c r="Q48" s="59"/>
      <c r="R48" s="57"/>
      <c r="S48" s="58"/>
      <c r="T48" s="58"/>
      <c r="U48" s="59"/>
      <c r="V48" s="59"/>
      <c r="W48" s="57"/>
      <c r="X48" s="58"/>
      <c r="Y48" s="58"/>
      <c r="Z48" s="59"/>
      <c r="AA48" s="59"/>
      <c r="AB48" s="57">
        <f>SUM(AB49:AB65)</f>
        <v>27</v>
      </c>
      <c r="AC48" s="58"/>
      <c r="AD48" s="58">
        <f>SUM(AD49:AD65)</f>
        <v>45</v>
      </c>
      <c r="AE48" s="59"/>
      <c r="AF48" s="59"/>
      <c r="AG48" s="57">
        <f>SUM(AG49:AG65)</f>
        <v>54</v>
      </c>
      <c r="AH48" s="58"/>
      <c r="AI48" s="58">
        <f>SUM(AI49:AI65)</f>
        <v>63</v>
      </c>
      <c r="AJ48" s="59">
        <f>SUM(AJ49:AJ65)</f>
        <v>18</v>
      </c>
      <c r="AK48" s="59"/>
      <c r="AL48" s="57">
        <f>SUM(AL49:AL65)</f>
        <v>54</v>
      </c>
      <c r="AM48" s="58"/>
      <c r="AN48" s="58">
        <f>SUM(AN49:AN65)</f>
        <v>45</v>
      </c>
      <c r="AO48" s="58">
        <f>SUM(AO49:AO65)</f>
        <v>18</v>
      </c>
      <c r="AP48" s="59">
        <f>SUM(AP49:AP65)</f>
        <v>150</v>
      </c>
    </row>
    <row r="49" spans="1:42">
      <c r="A49" s="100">
        <f t="shared" si="12"/>
        <v>42</v>
      </c>
      <c r="B49" s="112" t="s">
        <v>94</v>
      </c>
      <c r="C49" s="102"/>
      <c r="D49" s="71" t="s">
        <v>49</v>
      </c>
      <c r="E49" s="122">
        <v>1</v>
      </c>
      <c r="F49" s="37">
        <f t="shared" ref="F49:F65" si="15">COUNTIF(M49:AU49,"&gt;0")-E49</f>
        <v>1</v>
      </c>
      <c r="G49" s="37">
        <v>27</v>
      </c>
      <c r="H49" s="38">
        <v>9</v>
      </c>
      <c r="I49" s="38">
        <f t="shared" ref="I49:L63" ca="1" si="16">SUMIF(OFFSET($M$4,0,0,1,$L$2*5),I$4,$M49)*IF($G$2="S",15,1)</f>
        <v>0</v>
      </c>
      <c r="J49" s="38">
        <v>9</v>
      </c>
      <c r="K49" s="38">
        <f t="shared" ca="1" si="16"/>
        <v>0</v>
      </c>
      <c r="L49" s="38">
        <f t="shared" ca="1" si="16"/>
        <v>0</v>
      </c>
      <c r="M49" s="45"/>
      <c r="N49" s="46"/>
      <c r="O49" s="46"/>
      <c r="P49" s="47"/>
      <c r="Q49" s="48"/>
      <c r="R49" s="45"/>
      <c r="S49" s="46"/>
      <c r="T49" s="46"/>
      <c r="U49" s="47"/>
      <c r="V49" s="48"/>
      <c r="W49" s="45"/>
      <c r="X49" s="46"/>
      <c r="Y49" s="46"/>
      <c r="Z49" s="47"/>
      <c r="AA49" s="48"/>
      <c r="AB49" s="121"/>
      <c r="AC49" s="46"/>
      <c r="AD49" s="46"/>
      <c r="AE49" s="47"/>
      <c r="AF49" s="48"/>
      <c r="AG49" s="61">
        <v>9</v>
      </c>
      <c r="AH49" s="46"/>
      <c r="AI49" s="46">
        <v>9</v>
      </c>
      <c r="AJ49" s="47"/>
      <c r="AK49" s="48"/>
      <c r="AL49" s="45"/>
      <c r="AM49" s="46"/>
      <c r="AN49" s="46"/>
      <c r="AO49" s="46"/>
      <c r="AP49" s="47"/>
    </row>
    <row r="50" spans="1:42">
      <c r="A50" s="100">
        <f t="shared" ref="A50:A54" si="17">IF(ISTEXT(A49),A48+1,A49+1)</f>
        <v>43</v>
      </c>
      <c r="B50" s="112" t="s">
        <v>105</v>
      </c>
      <c r="C50" s="102"/>
      <c r="D50" s="71" t="s">
        <v>49</v>
      </c>
      <c r="E50" s="122"/>
      <c r="F50" s="37">
        <f t="shared" si="15"/>
        <v>2</v>
      </c>
      <c r="G50" s="37">
        <v>18</v>
      </c>
      <c r="H50" s="38">
        <v>9</v>
      </c>
      <c r="I50" s="38">
        <f t="shared" ca="1" si="16"/>
        <v>0</v>
      </c>
      <c r="J50" s="38">
        <v>9</v>
      </c>
      <c r="K50" s="38">
        <f t="shared" ca="1" si="16"/>
        <v>0</v>
      </c>
      <c r="L50" s="38">
        <f t="shared" ca="1" si="16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121"/>
      <c r="AC50" s="46"/>
      <c r="AD50" s="46"/>
      <c r="AE50" s="47"/>
      <c r="AF50" s="48"/>
      <c r="AG50" s="121">
        <v>9</v>
      </c>
      <c r="AH50" s="46"/>
      <c r="AI50" s="46">
        <v>9</v>
      </c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si="17"/>
        <v>44</v>
      </c>
      <c r="B51" s="112" t="s">
        <v>106</v>
      </c>
      <c r="C51" s="102"/>
      <c r="D51" s="71" t="s">
        <v>49</v>
      </c>
      <c r="E51" s="122">
        <v>1</v>
      </c>
      <c r="F51" s="37">
        <f t="shared" si="15"/>
        <v>1</v>
      </c>
      <c r="G51" s="37">
        <v>18</v>
      </c>
      <c r="H51" s="38">
        <v>9</v>
      </c>
      <c r="I51" s="38">
        <f t="shared" ca="1" si="16"/>
        <v>0</v>
      </c>
      <c r="J51" s="38">
        <v>18</v>
      </c>
      <c r="K51" s="38">
        <f t="shared" ca="1" si="16"/>
        <v>0</v>
      </c>
      <c r="L51" s="38">
        <f t="shared" ca="1" si="16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61">
        <v>9</v>
      </c>
      <c r="AC51" s="46"/>
      <c r="AD51" s="46">
        <v>18</v>
      </c>
      <c r="AE51" s="47"/>
      <c r="AF51" s="48"/>
      <c r="AG51" s="121"/>
      <c r="AH51" s="46"/>
      <c r="AI51" s="46"/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7"/>
        <v>45</v>
      </c>
      <c r="B52" s="113" t="s">
        <v>95</v>
      </c>
      <c r="C52" s="102"/>
      <c r="D52" s="71" t="s">
        <v>49</v>
      </c>
      <c r="E52" s="122"/>
      <c r="F52" s="37">
        <f t="shared" si="15"/>
        <v>2</v>
      </c>
      <c r="G52" s="37">
        <v>18</v>
      </c>
      <c r="H52" s="38">
        <v>9</v>
      </c>
      <c r="I52" s="38">
        <f t="shared" ca="1" si="16"/>
        <v>0</v>
      </c>
      <c r="J52" s="38">
        <v>9</v>
      </c>
      <c r="K52" s="38">
        <f t="shared" ca="1" si="16"/>
        <v>0</v>
      </c>
      <c r="L52" s="38">
        <f t="shared" ca="1" si="16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45"/>
      <c r="AC52" s="46"/>
      <c r="AD52" s="46"/>
      <c r="AE52" s="42"/>
      <c r="AF52" s="48"/>
      <c r="AG52" s="45">
        <v>9</v>
      </c>
      <c r="AH52" s="46"/>
      <c r="AI52" s="46">
        <v>9</v>
      </c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7"/>
        <v>46</v>
      </c>
      <c r="B53" s="112" t="s">
        <v>96</v>
      </c>
      <c r="C53" s="102"/>
      <c r="D53" s="71" t="s">
        <v>49</v>
      </c>
      <c r="E53" s="122">
        <v>1</v>
      </c>
      <c r="F53" s="37">
        <f t="shared" si="15"/>
        <v>1</v>
      </c>
      <c r="G53" s="37">
        <v>18</v>
      </c>
      <c r="H53" s="38">
        <v>9</v>
      </c>
      <c r="I53" s="38">
        <f t="shared" ca="1" si="16"/>
        <v>0</v>
      </c>
      <c r="J53" s="38">
        <v>9</v>
      </c>
      <c r="K53" s="38">
        <f t="shared" ca="1" si="16"/>
        <v>0</v>
      </c>
      <c r="L53" s="38">
        <f t="shared" ca="1" si="16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7"/>
      <c r="AF53" s="48"/>
      <c r="AG53" s="121">
        <v>9</v>
      </c>
      <c r="AH53" s="46"/>
      <c r="AI53" s="46">
        <v>9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7"/>
        <v>47</v>
      </c>
      <c r="B54" s="112" t="s">
        <v>92</v>
      </c>
      <c r="C54" s="102"/>
      <c r="D54" s="71" t="s">
        <v>49</v>
      </c>
      <c r="E54" s="122">
        <v>1</v>
      </c>
      <c r="F54" s="37">
        <f t="shared" si="15"/>
        <v>1</v>
      </c>
      <c r="G54" s="37">
        <v>18</v>
      </c>
      <c r="H54" s="38">
        <v>9</v>
      </c>
      <c r="I54" s="38">
        <f t="shared" ca="1" si="16"/>
        <v>0</v>
      </c>
      <c r="J54" s="38">
        <v>9</v>
      </c>
      <c r="K54" s="38">
        <f t="shared" ca="1" si="16"/>
        <v>0</v>
      </c>
      <c r="L54" s="38">
        <f t="shared" ca="1" si="16"/>
        <v>0</v>
      </c>
      <c r="M54" s="39"/>
      <c r="N54" s="40"/>
      <c r="O54" s="40"/>
      <c r="P54" s="41"/>
      <c r="Q54" s="42"/>
      <c r="R54" s="39"/>
      <c r="S54" s="40"/>
      <c r="T54" s="40"/>
      <c r="U54" s="41"/>
      <c r="V54" s="42"/>
      <c r="W54" s="39"/>
      <c r="X54" s="40"/>
      <c r="Y54" s="40"/>
      <c r="Z54" s="41"/>
      <c r="AA54" s="42"/>
      <c r="AB54" s="64">
        <v>9</v>
      </c>
      <c r="AC54" s="40"/>
      <c r="AD54" s="40">
        <v>9</v>
      </c>
      <c r="AE54" s="41"/>
      <c r="AF54" s="42"/>
      <c r="AH54" s="40"/>
      <c r="AJ54" s="41"/>
      <c r="AK54" s="42"/>
      <c r="AL54" s="39"/>
      <c r="AM54" s="40"/>
      <c r="AN54" s="40"/>
      <c r="AO54" s="46"/>
      <c r="AP54" s="41"/>
    </row>
    <row r="55" spans="1:42">
      <c r="A55" s="100">
        <v>48</v>
      </c>
      <c r="B55" s="112" t="s">
        <v>109</v>
      </c>
      <c r="C55" s="102"/>
      <c r="D55" s="71"/>
      <c r="E55" s="122"/>
      <c r="F55" s="37">
        <v>2</v>
      </c>
      <c r="G55" s="37">
        <v>18</v>
      </c>
      <c r="H55" s="38">
        <v>9</v>
      </c>
      <c r="I55" s="38"/>
      <c r="J55" s="38">
        <v>9</v>
      </c>
      <c r="K55" s="38"/>
      <c r="L55" s="38"/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39"/>
      <c r="AC55" s="40"/>
      <c r="AD55" s="40"/>
      <c r="AE55" s="41"/>
      <c r="AF55" s="42"/>
      <c r="AG55" s="39"/>
      <c r="AH55" s="40"/>
      <c r="AI55" s="40"/>
      <c r="AJ55" s="41"/>
      <c r="AK55" s="42"/>
      <c r="AL55" s="39">
        <v>9</v>
      </c>
      <c r="AM55" s="40"/>
      <c r="AN55" s="40">
        <v>9</v>
      </c>
      <c r="AO55" s="46"/>
      <c r="AP55" s="41"/>
    </row>
    <row r="56" spans="1:42">
      <c r="A56" s="100">
        <v>49</v>
      </c>
      <c r="B56" s="112" t="s">
        <v>97</v>
      </c>
      <c r="C56" s="102"/>
      <c r="D56" s="71"/>
      <c r="E56" s="122">
        <v>1</v>
      </c>
      <c r="F56" s="37">
        <v>2</v>
      </c>
      <c r="G56" s="37">
        <v>18</v>
      </c>
      <c r="H56" s="38">
        <v>9</v>
      </c>
      <c r="I56" s="38"/>
      <c r="J56" s="38">
        <v>9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/>
      <c r="AH56" s="40"/>
      <c r="AI56" s="40"/>
      <c r="AJ56" s="41"/>
      <c r="AK56" s="42"/>
      <c r="AL56" s="64">
        <v>9</v>
      </c>
      <c r="AM56" s="40"/>
      <c r="AN56" s="40">
        <v>9</v>
      </c>
      <c r="AO56" s="46"/>
      <c r="AP56" s="41"/>
    </row>
    <row r="57" spans="1:42">
      <c r="A57" s="100">
        <v>50</v>
      </c>
      <c r="B57" s="112" t="s">
        <v>93</v>
      </c>
      <c r="C57" s="102"/>
      <c r="D57" s="71"/>
      <c r="E57" s="122"/>
      <c r="F57" s="37">
        <v>1</v>
      </c>
      <c r="G57" s="37">
        <v>18</v>
      </c>
      <c r="H57" s="38">
        <v>9</v>
      </c>
      <c r="I57" s="38"/>
      <c r="J57" s="38">
        <v>9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/>
      <c r="AH57" s="40"/>
      <c r="AI57" s="40"/>
      <c r="AJ57" s="41"/>
      <c r="AK57" s="42"/>
      <c r="AL57" s="39">
        <v>9</v>
      </c>
      <c r="AM57" s="40"/>
      <c r="AN57" s="40">
        <v>9</v>
      </c>
      <c r="AO57" s="46"/>
      <c r="AP57" s="41"/>
    </row>
    <row r="58" spans="1:42">
      <c r="A58" s="100">
        <v>51</v>
      </c>
      <c r="B58" s="112" t="s">
        <v>107</v>
      </c>
      <c r="C58" s="102"/>
      <c r="D58" s="71"/>
      <c r="E58" s="122"/>
      <c r="F58" s="37">
        <v>2</v>
      </c>
      <c r="G58" s="37">
        <v>18</v>
      </c>
      <c r="H58" s="38">
        <v>9</v>
      </c>
      <c r="I58" s="38"/>
      <c r="J58" s="38">
        <v>9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>
        <v>9</v>
      </c>
      <c r="AH58" s="40"/>
      <c r="AI58" s="40">
        <v>9</v>
      </c>
      <c r="AJ58" s="41"/>
      <c r="AK58" s="42"/>
      <c r="AL58" s="39"/>
      <c r="AM58" s="40"/>
      <c r="AN58" s="40"/>
      <c r="AO58" s="46"/>
      <c r="AP58" s="41"/>
    </row>
    <row r="59" spans="1:42">
      <c r="A59" s="100">
        <v>52</v>
      </c>
      <c r="B59" s="112" t="s">
        <v>101</v>
      </c>
      <c r="C59" s="102"/>
      <c r="D59" s="71"/>
      <c r="E59" s="122">
        <v>1</v>
      </c>
      <c r="F59" s="37">
        <v>2</v>
      </c>
      <c r="G59" s="37">
        <v>27</v>
      </c>
      <c r="H59" s="38">
        <v>9</v>
      </c>
      <c r="I59" s="38"/>
      <c r="J59" s="38">
        <v>18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64">
        <v>9</v>
      </c>
      <c r="AC59" s="40"/>
      <c r="AD59" s="40">
        <v>18</v>
      </c>
      <c r="AE59" s="41"/>
      <c r="AF59" s="42"/>
      <c r="AG59" s="66"/>
      <c r="AH59" s="40"/>
      <c r="AI59" s="40"/>
      <c r="AJ59" s="41"/>
      <c r="AK59" s="42"/>
      <c r="AL59" s="39"/>
      <c r="AM59" s="40"/>
      <c r="AN59" s="40"/>
      <c r="AO59" s="46"/>
      <c r="AP59" s="41"/>
    </row>
    <row r="60" spans="1:42">
      <c r="A60" s="100">
        <v>53</v>
      </c>
      <c r="B60" s="112" t="s">
        <v>98</v>
      </c>
      <c r="C60" s="102"/>
      <c r="D60" s="71"/>
      <c r="E60" s="122"/>
      <c r="F60" s="37">
        <v>1</v>
      </c>
      <c r="G60" s="37">
        <v>9</v>
      </c>
      <c r="H60" s="38">
        <v>9</v>
      </c>
      <c r="I60" s="38"/>
      <c r="J60" s="38"/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39"/>
      <c r="AC60" s="40"/>
      <c r="AD60" s="40"/>
      <c r="AE60" s="41"/>
      <c r="AF60" s="42"/>
      <c r="AG60" s="66"/>
      <c r="AH60" s="40"/>
      <c r="AI60" s="40"/>
      <c r="AJ60" s="41"/>
      <c r="AK60" s="42"/>
      <c r="AL60" s="39">
        <v>9</v>
      </c>
      <c r="AM60" s="40"/>
      <c r="AN60" s="40"/>
      <c r="AO60" s="46"/>
      <c r="AP60" s="41"/>
    </row>
    <row r="61" spans="1:42">
      <c r="A61" s="100">
        <v>54</v>
      </c>
      <c r="B61" s="112" t="s">
        <v>108</v>
      </c>
      <c r="C61" s="102"/>
      <c r="D61" s="71"/>
      <c r="E61" s="122"/>
      <c r="F61" s="37">
        <v>2</v>
      </c>
      <c r="G61" s="37">
        <v>18</v>
      </c>
      <c r="H61" s="38">
        <v>9</v>
      </c>
      <c r="I61" s="38"/>
      <c r="J61" s="38">
        <v>9</v>
      </c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39"/>
      <c r="AH61" s="40"/>
      <c r="AI61" s="40"/>
      <c r="AJ61" s="41"/>
      <c r="AK61" s="42"/>
      <c r="AL61" s="39">
        <v>9</v>
      </c>
      <c r="AM61" s="40"/>
      <c r="AN61" s="40">
        <v>9</v>
      </c>
      <c r="AO61" s="46"/>
      <c r="AP61" s="41"/>
    </row>
    <row r="62" spans="1:42">
      <c r="A62" s="100">
        <v>55</v>
      </c>
      <c r="B62" s="112" t="s">
        <v>99</v>
      </c>
      <c r="C62" s="102"/>
      <c r="D62" s="71"/>
      <c r="E62" s="122"/>
      <c r="F62" s="37">
        <v>2</v>
      </c>
      <c r="G62" s="37">
        <v>18</v>
      </c>
      <c r="H62" s="38">
        <v>9</v>
      </c>
      <c r="I62" s="38"/>
      <c r="J62" s="38"/>
      <c r="K62" s="38">
        <v>9</v>
      </c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39"/>
      <c r="AH62" s="40"/>
      <c r="AI62" s="40"/>
      <c r="AJ62" s="41"/>
      <c r="AK62" s="42"/>
      <c r="AL62" s="39">
        <v>9</v>
      </c>
      <c r="AM62" s="40"/>
      <c r="AN62" s="40">
        <v>9</v>
      </c>
      <c r="AO62" s="46"/>
      <c r="AP62" s="41"/>
    </row>
    <row r="63" spans="1:42">
      <c r="A63" s="100">
        <v>56</v>
      </c>
      <c r="B63" s="113" t="s">
        <v>100</v>
      </c>
      <c r="C63" s="102"/>
      <c r="D63" s="71" t="s">
        <v>49</v>
      </c>
      <c r="E63" s="122">
        <v>1</v>
      </c>
      <c r="F63" s="37">
        <f t="shared" si="15"/>
        <v>1</v>
      </c>
      <c r="G63" s="37">
        <v>27</v>
      </c>
      <c r="H63" s="38">
        <v>9</v>
      </c>
      <c r="I63" s="38">
        <f t="shared" ca="1" si="16"/>
        <v>0</v>
      </c>
      <c r="J63" s="38">
        <v>18</v>
      </c>
      <c r="K63" s="38"/>
      <c r="L63" s="38">
        <f t="shared" ca="1" si="16"/>
        <v>0</v>
      </c>
      <c r="M63" s="45"/>
      <c r="N63" s="46"/>
      <c r="O63" s="46"/>
      <c r="P63" s="47"/>
      <c r="Q63" s="48"/>
      <c r="R63" s="45"/>
      <c r="S63" s="46"/>
      <c r="T63" s="46"/>
      <c r="U63" s="47"/>
      <c r="V63" s="48"/>
      <c r="W63" s="45"/>
      <c r="X63" s="46"/>
      <c r="Y63" s="46"/>
      <c r="Z63" s="47"/>
      <c r="AA63" s="48"/>
      <c r="AB63" s="45"/>
      <c r="AC63" s="46"/>
      <c r="AD63" s="46"/>
      <c r="AE63" s="47"/>
      <c r="AF63" s="48"/>
      <c r="AG63" s="61">
        <v>9</v>
      </c>
      <c r="AH63" s="46"/>
      <c r="AI63" s="46">
        <v>18</v>
      </c>
      <c r="AJ63" s="47"/>
      <c r="AK63" s="48"/>
      <c r="AL63" s="121"/>
      <c r="AM63" s="46"/>
      <c r="AN63" s="46"/>
      <c r="AO63" s="46"/>
      <c r="AP63" s="47"/>
    </row>
    <row r="64" spans="1:42">
      <c r="A64" s="100">
        <v>57</v>
      </c>
      <c r="B64" s="114" t="s">
        <v>51</v>
      </c>
      <c r="C64" s="102"/>
      <c r="D64" s="44" t="s">
        <v>52</v>
      </c>
      <c r="E64" s="122">
        <v>0</v>
      </c>
      <c r="F64" s="37">
        <f t="shared" si="15"/>
        <v>2</v>
      </c>
      <c r="G64" s="37">
        <v>36</v>
      </c>
      <c r="H64" s="38">
        <f t="shared" ref="H64:L65" ca="1" si="18">SUMIF(OFFSET($M$4,0,0,1,$L$2*5),H$4,$M64)*IF($G$2="S",15,1)</f>
        <v>0</v>
      </c>
      <c r="I64" s="38">
        <f t="shared" ca="1" si="18"/>
        <v>0</v>
      </c>
      <c r="J64" s="38">
        <f t="shared" ca="1" si="18"/>
        <v>0</v>
      </c>
      <c r="K64" s="38">
        <v>36</v>
      </c>
      <c r="L64" s="38">
        <f t="shared" ca="1" si="18"/>
        <v>0</v>
      </c>
      <c r="M64" s="45"/>
      <c r="N64" s="46"/>
      <c r="O64" s="46"/>
      <c r="P64" s="47"/>
      <c r="Q64" s="48"/>
      <c r="R64" s="45"/>
      <c r="S64" s="46"/>
      <c r="T64" s="46"/>
      <c r="U64" s="47"/>
      <c r="V64" s="48"/>
      <c r="W64" s="45"/>
      <c r="X64" s="46"/>
      <c r="Y64" s="46"/>
      <c r="Z64" s="47"/>
      <c r="AA64" s="48"/>
      <c r="AB64" s="45"/>
      <c r="AC64" s="46"/>
      <c r="AD64" s="46"/>
      <c r="AE64" s="47"/>
      <c r="AF64" s="48"/>
      <c r="AG64" s="45"/>
      <c r="AH64" s="46"/>
      <c r="AI64" s="46"/>
      <c r="AJ64" s="47">
        <v>18</v>
      </c>
      <c r="AK64" s="48"/>
      <c r="AL64" s="45"/>
      <c r="AM64" s="46"/>
      <c r="AN64" s="46"/>
      <c r="AO64" s="46">
        <v>18</v>
      </c>
      <c r="AP64" s="47"/>
    </row>
    <row r="65" spans="1:42" ht="15" thickBot="1">
      <c r="A65" s="101">
        <v>58</v>
      </c>
      <c r="B65" s="72" t="s">
        <v>53</v>
      </c>
      <c r="C65" s="103"/>
      <c r="D65" s="73"/>
      <c r="E65" s="122">
        <v>0</v>
      </c>
      <c r="F65" s="117">
        <f t="shared" si="15"/>
        <v>1</v>
      </c>
      <c r="G65" s="117">
        <v>150</v>
      </c>
      <c r="H65" s="38">
        <f t="shared" ca="1" si="18"/>
        <v>0</v>
      </c>
      <c r="I65" s="38">
        <f t="shared" ca="1" si="18"/>
        <v>0</v>
      </c>
      <c r="J65" s="38">
        <f t="shared" ca="1" si="18"/>
        <v>0</v>
      </c>
      <c r="K65" s="38">
        <f t="shared" ca="1" si="18"/>
        <v>0</v>
      </c>
      <c r="L65" s="38">
        <v>150</v>
      </c>
      <c r="M65" s="74"/>
      <c r="N65" s="75"/>
      <c r="O65" s="75"/>
      <c r="P65" s="76"/>
      <c r="Q65" s="77"/>
      <c r="R65" s="74"/>
      <c r="S65" s="75"/>
      <c r="T65" s="75"/>
      <c r="U65" s="76"/>
      <c r="V65" s="77"/>
      <c r="W65" s="74"/>
      <c r="X65" s="75"/>
      <c r="Y65" s="75"/>
      <c r="Z65" s="76"/>
      <c r="AA65" s="77"/>
      <c r="AB65" s="74"/>
      <c r="AC65" s="75"/>
      <c r="AD65" s="75"/>
      <c r="AE65" s="76"/>
      <c r="AF65" s="77"/>
      <c r="AG65" s="74"/>
      <c r="AH65" s="75"/>
      <c r="AI65" s="75"/>
      <c r="AJ65" s="76"/>
      <c r="AK65" s="77"/>
      <c r="AL65" s="74"/>
      <c r="AM65" s="75"/>
      <c r="AN65" s="75"/>
      <c r="AO65" s="75"/>
      <c r="AP65" s="76">
        <v>150</v>
      </c>
    </row>
    <row r="66" spans="1:42" ht="15" thickBot="1">
      <c r="A66" s="78"/>
      <c r="B66" s="104" t="s">
        <v>54</v>
      </c>
      <c r="C66" s="79"/>
      <c r="D66" s="79"/>
      <c r="E66" s="80">
        <f t="shared" ref="E66:L66" si="19">E5+E14+E31+E48</f>
        <v>23</v>
      </c>
      <c r="F66" s="80">
        <f t="shared" si="19"/>
        <v>87</v>
      </c>
      <c r="G66" s="80">
        <f t="shared" ca="1" si="19"/>
        <v>1377</v>
      </c>
      <c r="H66" s="124">
        <f t="shared" ca="1" si="19"/>
        <v>486</v>
      </c>
      <c r="I66" s="120">
        <f t="shared" ca="1" si="19"/>
        <v>54</v>
      </c>
      <c r="J66" s="120">
        <f t="shared" ca="1" si="19"/>
        <v>507</v>
      </c>
      <c r="K66" s="120">
        <f t="shared" ca="1" si="19"/>
        <v>180</v>
      </c>
      <c r="L66" s="120">
        <f t="shared" ca="1" si="19"/>
        <v>150</v>
      </c>
      <c r="M66" s="119">
        <f>M5+M14+M31+MK48</f>
        <v>135</v>
      </c>
      <c r="N66" s="120">
        <f>N5+N14+N31+N48</f>
        <v>36</v>
      </c>
      <c r="O66" s="120">
        <f>O5+O14+O31+O48</f>
        <v>57</v>
      </c>
      <c r="P66" s="125">
        <f>P5+P14+P31+P48</f>
        <v>45</v>
      </c>
      <c r="Q66" s="81">
        <f>SUMPRODUCT(Q$6:Q$65,$AV$6:$AV$65)</f>
        <v>0</v>
      </c>
      <c r="R66" s="119">
        <f>R5+R14+R31+R48</f>
        <v>63</v>
      </c>
      <c r="S66" s="120">
        <f>S5+S14+S31+S48</f>
        <v>18</v>
      </c>
      <c r="T66" s="120">
        <f>T5+T14+T31+T48</f>
        <v>84</v>
      </c>
      <c r="U66" s="125">
        <f>U5+U14+U31+U48</f>
        <v>36</v>
      </c>
      <c r="V66" s="81">
        <f>SUMPRODUCT(V$6:V$65,$AV$6:$AV$65)</f>
        <v>0</v>
      </c>
      <c r="W66" s="119">
        <f>W5+W14+W31+W48</f>
        <v>90</v>
      </c>
      <c r="X66" s="120">
        <f>X5+X14+X31+X48</f>
        <v>0</v>
      </c>
      <c r="Y66" s="120">
        <f>Y5+Y14+Y31+Y48</f>
        <v>129</v>
      </c>
      <c r="Z66" s="125">
        <f>Z5+Z14+Z31+Z48</f>
        <v>27</v>
      </c>
      <c r="AA66" s="81">
        <f>SUMPRODUCT(AA$6:AA$65,$AV$6:$AV$65)</f>
        <v>0</v>
      </c>
      <c r="AB66" s="119">
        <f>AB5+AB14+AB31+AB48</f>
        <v>54</v>
      </c>
      <c r="AC66" s="120">
        <f>SUM(AC6:AC65)</f>
        <v>0</v>
      </c>
      <c r="AD66" s="120">
        <f>AD5+AD14+AD31+AD48</f>
        <v>93</v>
      </c>
      <c r="AE66" s="125">
        <f>AE5+AE14+AE31+AE48</f>
        <v>27</v>
      </c>
      <c r="AF66" s="81">
        <f>SUMPRODUCT(AF$6:AF$65,$AV$6:$AV$65)</f>
        <v>0</v>
      </c>
      <c r="AG66" s="119">
        <f>AG5+AG14+AG31+AG48</f>
        <v>90</v>
      </c>
      <c r="AH66" s="120">
        <f>SUM(AH6:AH65)</f>
        <v>0</v>
      </c>
      <c r="AI66" s="120">
        <f>AI5+AI14+AI31+AI48</f>
        <v>108</v>
      </c>
      <c r="AJ66" s="125">
        <f>AJ5+AJ14+AJ31+AJ48</f>
        <v>18</v>
      </c>
      <c r="AK66" s="81">
        <f>SUMPRODUCT(AK$6:AK$65,$AV$6:$AV$65)</f>
        <v>0</v>
      </c>
      <c r="AL66" s="119">
        <f>AL5+AL14+AL31+AL48</f>
        <v>54</v>
      </c>
      <c r="AM66" s="120">
        <f>SUM(AM6:AM65)</f>
        <v>0</v>
      </c>
      <c r="AN66" s="120">
        <f>AN5+AN14+AN31+AN48</f>
        <v>45</v>
      </c>
      <c r="AO66" s="125">
        <f>AO5+AO14+AO31+AO48</f>
        <v>18</v>
      </c>
      <c r="AP66" s="82">
        <f>AP5+AP14+AP31+AP48</f>
        <v>150</v>
      </c>
    </row>
    <row r="67" spans="1:42" ht="15" thickBot="1">
      <c r="B67" s="84" t="s">
        <v>55</v>
      </c>
      <c r="C67" s="4"/>
      <c r="D67" s="4"/>
      <c r="E67" s="85"/>
      <c r="F67" s="86"/>
      <c r="G67" s="83"/>
      <c r="H67" s="141" t="s">
        <v>56</v>
      </c>
      <c r="I67" s="142"/>
      <c r="J67" s="142"/>
      <c r="K67" s="142"/>
      <c r="L67" s="143"/>
      <c r="M67" s="138">
        <f>SUM(M66:P66)</f>
        <v>273</v>
      </c>
      <c r="N67" s="139"/>
      <c r="O67" s="139"/>
      <c r="P67" s="139"/>
      <c r="Q67" s="140"/>
      <c r="R67" s="138">
        <f>SUM(R66:V66)</f>
        <v>201</v>
      </c>
      <c r="S67" s="139"/>
      <c r="T67" s="139"/>
      <c r="U67" s="139"/>
      <c r="V67" s="140"/>
      <c r="W67" s="138">
        <f>SUM(W66:AA66)</f>
        <v>246</v>
      </c>
      <c r="X67" s="139"/>
      <c r="Y67" s="139"/>
      <c r="Z67" s="139"/>
      <c r="AA67" s="140"/>
      <c r="AB67" s="138">
        <f>SUM(AB66:AF66)</f>
        <v>174</v>
      </c>
      <c r="AC67" s="139"/>
      <c r="AD67" s="139"/>
      <c r="AE67" s="139"/>
      <c r="AF67" s="140"/>
      <c r="AG67" s="138">
        <f>SUM(AG66:AK66)</f>
        <v>216</v>
      </c>
      <c r="AH67" s="139"/>
      <c r="AI67" s="139"/>
      <c r="AJ67" s="139"/>
      <c r="AK67" s="140"/>
      <c r="AL67" s="138">
        <f>SUM(AL66:AP66)</f>
        <v>267</v>
      </c>
      <c r="AM67" s="139"/>
      <c r="AN67" s="139"/>
      <c r="AO67" s="139"/>
      <c r="AP67" s="140"/>
    </row>
    <row r="68" spans="1:42" ht="15" thickBot="1">
      <c r="A68" s="87"/>
      <c r="B68" s="87" t="s">
        <v>89</v>
      </c>
      <c r="C68" s="5" t="s">
        <v>49</v>
      </c>
      <c r="D68" s="88" t="e">
        <f>#REF!</f>
        <v>#REF!</v>
      </c>
      <c r="E68" s="130" t="e">
        <f>#REF!</f>
        <v>#REF!</v>
      </c>
      <c r="F68" s="130"/>
      <c r="G68" s="89"/>
      <c r="H68" s="131" t="s">
        <v>57</v>
      </c>
      <c r="I68" s="132"/>
      <c r="J68" s="78" t="s">
        <v>58</v>
      </c>
      <c r="K68" s="90"/>
      <c r="L68" s="91"/>
      <c r="M68" s="135">
        <v>4</v>
      </c>
      <c r="N68" s="136"/>
      <c r="O68" s="136"/>
      <c r="P68" s="136"/>
      <c r="Q68" s="137"/>
      <c r="R68" s="135">
        <v>3</v>
      </c>
      <c r="S68" s="136"/>
      <c r="T68" s="136"/>
      <c r="U68" s="136"/>
      <c r="V68" s="137"/>
      <c r="W68" s="135">
        <v>5</v>
      </c>
      <c r="X68" s="136"/>
      <c r="Y68" s="136"/>
      <c r="Z68" s="136"/>
      <c r="AA68" s="137"/>
      <c r="AB68" s="135">
        <v>6</v>
      </c>
      <c r="AC68" s="136"/>
      <c r="AD68" s="136"/>
      <c r="AE68" s="136"/>
      <c r="AF68" s="137"/>
      <c r="AG68" s="135">
        <v>3</v>
      </c>
      <c r="AH68" s="136"/>
      <c r="AI68" s="136"/>
      <c r="AJ68" s="136"/>
      <c r="AK68" s="137"/>
      <c r="AL68" s="135">
        <v>1</v>
      </c>
      <c r="AM68" s="136"/>
      <c r="AN68" s="136"/>
      <c r="AO68" s="136"/>
      <c r="AP68" s="137"/>
    </row>
    <row r="69" spans="1:42" ht="15" thickBot="1">
      <c r="A69" s="87"/>
      <c r="B69" s="87" t="s">
        <v>90</v>
      </c>
      <c r="C69" s="5" t="s">
        <v>50</v>
      </c>
      <c r="D69" s="88" t="e">
        <f>#REF!</f>
        <v>#REF!</v>
      </c>
      <c r="E69" s="130" t="e">
        <f>#REF!</f>
        <v>#REF!</v>
      </c>
      <c r="F69" s="130"/>
      <c r="G69" s="89"/>
      <c r="H69" s="133"/>
      <c r="I69" s="134"/>
      <c r="J69" s="92" t="s">
        <v>59</v>
      </c>
      <c r="K69" s="81"/>
      <c r="L69" s="93"/>
      <c r="M69" s="138">
        <v>23</v>
      </c>
      <c r="N69" s="139"/>
      <c r="O69" s="139"/>
      <c r="P69" s="139"/>
      <c r="Q69" s="140"/>
      <c r="R69" s="138">
        <v>13</v>
      </c>
      <c r="S69" s="139"/>
      <c r="T69" s="139"/>
      <c r="U69" s="139"/>
      <c r="V69" s="140"/>
      <c r="W69" s="138">
        <v>15</v>
      </c>
      <c r="X69" s="139"/>
      <c r="Y69" s="139"/>
      <c r="Z69" s="139"/>
      <c r="AA69" s="140"/>
      <c r="AB69" s="138">
        <v>7</v>
      </c>
      <c r="AC69" s="139"/>
      <c r="AD69" s="139"/>
      <c r="AE69" s="139"/>
      <c r="AF69" s="140"/>
      <c r="AG69" s="138">
        <v>17</v>
      </c>
      <c r="AH69" s="139"/>
      <c r="AI69" s="139"/>
      <c r="AJ69" s="139"/>
      <c r="AK69" s="140"/>
      <c r="AL69" s="138">
        <v>11</v>
      </c>
      <c r="AM69" s="139"/>
      <c r="AN69" s="139"/>
      <c r="AO69" s="139"/>
      <c r="AP69" s="140"/>
    </row>
    <row r="70" spans="1:42">
      <c r="A70" s="87"/>
      <c r="B70" s="87" t="s">
        <v>103</v>
      </c>
      <c r="C70" s="95"/>
      <c r="D70" s="95"/>
      <c r="E70" s="85"/>
      <c r="F70" s="86"/>
      <c r="G70" s="83"/>
      <c r="H70" s="96"/>
      <c r="I70" s="96"/>
      <c r="J70" s="97"/>
      <c r="K70" s="83"/>
      <c r="L70" s="98"/>
      <c r="M70" s="98"/>
      <c r="N70" s="83"/>
      <c r="O70" s="83"/>
      <c r="P70" s="83"/>
      <c r="Q70" s="98"/>
      <c r="R70" s="83"/>
      <c r="S70" s="83"/>
      <c r="T70" s="83"/>
      <c r="U70" s="83"/>
      <c r="V70" s="98"/>
      <c r="W70" s="83"/>
      <c r="X70" s="83"/>
      <c r="Y70" s="83"/>
      <c r="Z70" s="83"/>
      <c r="AA70" s="98"/>
      <c r="AB70" s="83"/>
      <c r="AC70" s="83"/>
      <c r="AD70" s="83"/>
      <c r="AE70" s="83"/>
      <c r="AF70" s="98"/>
      <c r="AG70" s="83"/>
      <c r="AH70" s="83"/>
      <c r="AI70" s="83"/>
      <c r="AJ70" s="83"/>
      <c r="AK70" s="98"/>
      <c r="AL70" s="83"/>
      <c r="AM70" s="83"/>
      <c r="AN70" s="83"/>
      <c r="AO70" s="83"/>
      <c r="AP70" s="98"/>
    </row>
    <row r="71" spans="1:42">
      <c r="B71" s="94" t="s">
        <v>60</v>
      </c>
    </row>
    <row r="72" spans="1:42">
      <c r="W72" s="159" t="s">
        <v>110</v>
      </c>
    </row>
    <row r="73" spans="1:42">
      <c r="W73" s="159" t="s">
        <v>111</v>
      </c>
    </row>
  </sheetData>
  <mergeCells count="34"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  <mergeCell ref="AL69:AP69"/>
    <mergeCell ref="H67:L67"/>
    <mergeCell ref="M67:Q67"/>
    <mergeCell ref="R67:V67"/>
    <mergeCell ref="W67:AA67"/>
    <mergeCell ref="AB67:AF67"/>
    <mergeCell ref="AB68:AF68"/>
    <mergeCell ref="AG67:AK67"/>
    <mergeCell ref="AL67:AP67"/>
    <mergeCell ref="AB69:AF69"/>
    <mergeCell ref="AG68:AK68"/>
    <mergeCell ref="AL68:AP68"/>
    <mergeCell ref="AG69:AK69"/>
    <mergeCell ref="E68:F68"/>
    <mergeCell ref="H68:I69"/>
    <mergeCell ref="M68:Q68"/>
    <mergeCell ref="R68:V68"/>
    <mergeCell ref="W68:AA68"/>
    <mergeCell ref="E69:F69"/>
    <mergeCell ref="M69:Q69"/>
    <mergeCell ref="R69:V69"/>
    <mergeCell ref="W69:AA69"/>
  </mergeCells>
  <conditionalFormatting sqref="H68 F70 E68:E70 E71:F65478 A66:F66 E67:F67 J68:L70 H4:AP4 H3:L3 F48:G48 H66:AO66 E2:E65 F1:F66 H6:L65">
    <cfRule type="cellIs" dxfId="5" priority="7" stopIfTrue="1" operator="equal">
      <formula>0</formula>
    </cfRule>
  </conditionalFormatting>
  <conditionalFormatting sqref="D5 D10:D65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7 D71:D65478 D18:F23 D50:F50 D14:F14 D5:F5 D31:F31 D15:D17 D24:D30 D32:D42 D49 E8:F9 D48:G48 D51:D64 D6:D13">
    <cfRule type="cellIs" dxfId="2" priority="4" stopIfTrue="1" operator="equal">
      <formula>"k"</formula>
    </cfRule>
  </conditionalFormatting>
  <conditionalFormatting sqref="H5:L5 E14:L14 E31:L31 E48:L48">
    <cfRule type="cellIs" dxfId="1" priority="2" stopIfTrue="1" operator="equal">
      <formula>0</formula>
    </cfRule>
  </conditionalFormatting>
  <conditionalFormatting sqref="G6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AP-n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2024-07-15T15:01:33Z</dcterms:modified>
</cp:coreProperties>
</file>