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684A1254-0E30-4D61-A9A9-15CD826C90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P-s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" i="2" l="1"/>
  <c r="P32" i="2"/>
  <c r="S15" i="2"/>
  <c r="S67" i="2" s="1"/>
  <c r="AP67" i="2"/>
  <c r="AL67" i="2"/>
  <c r="AJ67" i="2"/>
  <c r="AG67" i="2"/>
  <c r="AE67" i="2"/>
  <c r="AD67" i="2"/>
  <c r="AB67" i="2"/>
  <c r="Y67" i="2"/>
  <c r="X67" i="2"/>
  <c r="P67" i="2"/>
  <c r="M67" i="2"/>
  <c r="AP49" i="2"/>
  <c r="AO49" i="2"/>
  <c r="AO67" i="2" s="1"/>
  <c r="AN49" i="2"/>
  <c r="AN67" i="2" s="1"/>
  <c r="AL49" i="2"/>
  <c r="AJ49" i="2"/>
  <c r="AI49" i="2"/>
  <c r="AI67" i="2" s="1"/>
  <c r="AG49" i="2"/>
  <c r="AD49" i="2"/>
  <c r="AB49" i="2"/>
  <c r="AI32" i="2"/>
  <c r="AG32" i="2"/>
  <c r="AE32" i="2"/>
  <c r="AD32" i="2"/>
  <c r="AB32" i="2"/>
  <c r="Z32" i="2"/>
  <c r="Y32" i="2"/>
  <c r="W32" i="2"/>
  <c r="U32" i="2"/>
  <c r="T32" i="2"/>
  <c r="R32" i="2"/>
  <c r="O32" i="2"/>
  <c r="M32" i="2"/>
  <c r="Z15" i="2"/>
  <c r="Y15" i="2"/>
  <c r="W15" i="2"/>
  <c r="W67" i="2" s="1"/>
  <c r="U15" i="2"/>
  <c r="U67" i="2" s="1"/>
  <c r="R15" i="2"/>
  <c r="R67" i="2" s="1"/>
  <c r="P15" i="2"/>
  <c r="O15" i="2"/>
  <c r="N15" i="2"/>
  <c r="N67" i="2" s="1"/>
  <c r="M15" i="2"/>
  <c r="H15" i="2"/>
  <c r="AD5" i="2"/>
  <c r="Y5" i="2"/>
  <c r="T5" i="2"/>
  <c r="R5" i="2"/>
  <c r="O5" i="2"/>
  <c r="O67" i="2" s="1"/>
  <c r="M5" i="2"/>
  <c r="Z67" i="2" l="1"/>
  <c r="T67" i="2"/>
  <c r="M68" i="2"/>
  <c r="E32" i="2"/>
  <c r="E15" i="2"/>
  <c r="AM67" i="2"/>
  <c r="AH67" i="2"/>
  <c r="AC67" i="2"/>
  <c r="E49" i="2"/>
  <c r="AK67" i="2"/>
  <c r="AF67" i="2"/>
  <c r="AA67" i="2"/>
  <c r="V67" i="2"/>
  <c r="Q67" i="2"/>
  <c r="K66" i="2"/>
  <c r="J66" i="2"/>
  <c r="I66" i="2"/>
  <c r="H66" i="2"/>
  <c r="F66" i="2"/>
  <c r="L65" i="2"/>
  <c r="J65" i="2"/>
  <c r="I65" i="2"/>
  <c r="H65" i="2"/>
  <c r="F65" i="2"/>
  <c r="L64" i="2"/>
  <c r="I64" i="2"/>
  <c r="F64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0" i="2" s="1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K18" i="2"/>
  <c r="J18" i="2"/>
  <c r="F18" i="2"/>
  <c r="L17" i="2"/>
  <c r="F17" i="2"/>
  <c r="L16" i="2"/>
  <c r="J16" i="2"/>
  <c r="I16" i="2"/>
  <c r="F16" i="2"/>
  <c r="L14" i="2"/>
  <c r="K14" i="2"/>
  <c r="I14" i="2"/>
  <c r="F14" i="2"/>
  <c r="A16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H9" i="2"/>
  <c r="L8" i="2"/>
  <c r="K8" i="2"/>
  <c r="I8" i="2"/>
  <c r="F8" i="2"/>
  <c r="L6" i="2"/>
  <c r="K6" i="2"/>
  <c r="J6" i="2"/>
  <c r="I6" i="2"/>
  <c r="H6" i="2"/>
  <c r="F6" i="2"/>
  <c r="E5" i="2"/>
  <c r="A3" i="2"/>
  <c r="K2" i="2"/>
  <c r="J2" i="2"/>
  <c r="K15" i="2" l="1"/>
  <c r="J15" i="2"/>
  <c r="I15" i="2"/>
  <c r="F49" i="2"/>
  <c r="F32" i="2"/>
  <c r="F15" i="2"/>
  <c r="L32" i="2"/>
  <c r="E67" i="2"/>
  <c r="K32" i="2"/>
  <c r="J32" i="2"/>
  <c r="I32" i="2"/>
  <c r="H32" i="2"/>
  <c r="K49" i="2"/>
  <c r="H49" i="2"/>
  <c r="L49" i="2"/>
  <c r="J49" i="2"/>
  <c r="I49" i="2"/>
  <c r="W68" i="2"/>
  <c r="AG68" i="2"/>
  <c r="A51" i="2"/>
  <c r="A52" i="2" s="1"/>
  <c r="A53" i="2" s="1"/>
  <c r="A54" i="2" s="1"/>
  <c r="A55" i="2" s="1"/>
  <c r="L5" i="2"/>
  <c r="L15" i="2"/>
  <c r="G9" i="2"/>
  <c r="H5" i="2"/>
  <c r="G42" i="2"/>
  <c r="K5" i="2"/>
  <c r="G10" i="2"/>
  <c r="G16" i="2"/>
  <c r="G15" i="2" s="1"/>
  <c r="AB68" i="2"/>
  <c r="I5" i="2"/>
  <c r="F5" i="2"/>
  <c r="R68" i="2"/>
  <c r="AL68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J5" i="2"/>
  <c r="G6" i="2"/>
  <c r="F67" i="2" l="1"/>
  <c r="I67" i="2"/>
  <c r="J67" i="2"/>
  <c r="L67" i="2"/>
  <c r="K67" i="2"/>
  <c r="H67" i="2"/>
  <c r="G49" i="2"/>
  <c r="G32" i="2"/>
  <c r="G5" i="2"/>
  <c r="A2" i="2"/>
  <c r="G67" i="2" l="1"/>
  <c r="E70" i="2" l="1"/>
  <c r="D70" i="2"/>
  <c r="E69" i="2"/>
  <c r="D6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2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<sst xmlns="http://schemas.openxmlformats.org/spreadsheetml/2006/main" count="186" uniqueCount="113">
  <si>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</si>
  <si>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</si>
  <si>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</si>
  <si>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</si>
  <si>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</si>
  <si>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</si>
  <si>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</si>
  <si>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</si>
  <si>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</si>
  <si>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</si>
  <si>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</si>
  <si>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</si>
  <si>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</si>
  <si>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</si>
  <si>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</si>
  <si>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</si>
  <si>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</si>
  <si>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</si>
  <si>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</si>
  <si>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</si>
  <si>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</si>
  <si>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</si>
  <si>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</si>
  <si>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</si>
  <si>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</si>
  <si>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</si>
  <si>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</si>
  <si>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</si>
  <si>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</si>
  <si>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</si>
  <si>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</si>
  <si>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</si>
  <si>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</si>
  <si>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</si>
  <si>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</si>
  <si>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</si>
  <si>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</si>
  <si>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</si>
  <si>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</si>
  <si>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</si>
  <si>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</si>
  <si>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</si>
  <si>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</si>
  <si>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</si>
  <si>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</si>
  <si>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</si>
  <si>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</si>
  <si>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</si>
  <si>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</si>
  <si>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</si>
  <si>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</si>
  <si>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</si>
  <si>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</si>
  <si>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</si>
  <si>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</si>
  <si>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</si>
  <si>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</si>
  <si>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</si>
  <si>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</si>
  <si>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</si>
  <si>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</si>
  <si>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</si>
  <si>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</si>
  <si>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</si>
  <si>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</si>
  <si>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</si>
  <si>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</si>
  <si>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</si>
  <si>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</si>
  <si>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</si>
  <si>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</si>
  <si>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</si>
  <si>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</si>
  <si>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</si>
  <si>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</si>
  <si>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</si>
  <si>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</si>
  <si>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</si>
  <si>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</si>
  <si>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</si>
  <si>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</si>
  <si>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</si>
  <si>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</si>
  <si>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</si>
  <si>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</si>
  <si>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</si>
  <si>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</si>
  <si>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Przygotowywanie i zarządzanie projektami</t>
  </si>
  <si>
    <t>1. 8 tygodni na II semestrze</t>
  </si>
  <si>
    <t>2. 8 tygodni na IV semestrze</t>
  </si>
  <si>
    <t xml:space="preserve">Struktura i zadania administracji rządowej </t>
  </si>
  <si>
    <t>Prawa i obowiązki pracowników administracji publicznej</t>
  </si>
  <si>
    <t>Zagrożenia korupcyjne w administracji publicznej</t>
  </si>
  <si>
    <t>Technologie informacyjne w działalności administracji publicznej</t>
  </si>
  <si>
    <t>Ustrój samorządu terytorialnego w Polsce</t>
  </si>
  <si>
    <t>Zasady postępowania legislacyjnego</t>
  </si>
  <si>
    <t>Organizacja i zasady działania organów systemu ubezpieczeń społ.</t>
  </si>
  <si>
    <t>Zarządzania kryzysowe</t>
  </si>
  <si>
    <t>Administracja w instytucjach bezpieczeństwa wewnętrznego</t>
  </si>
  <si>
    <t>PLAN STUDIÓW STACJONARNYCH KIERUNEK ADMINISTRACJA SPECJALNOŚĆ ADMINISTRACJA PUBLICZNA</t>
  </si>
  <si>
    <t>3. 8 tygodni na VI semestrze</t>
  </si>
  <si>
    <t>Podstawy prawa pracy i ubezpieczeń społecznych</t>
  </si>
  <si>
    <t>Podatki bezpośrednie i pośrednie</t>
  </si>
  <si>
    <t>Cło i akcyza</t>
  </si>
  <si>
    <t>Prawo karno-skarbowe</t>
  </si>
  <si>
    <t>Zasady organizacji i postępowania w systemie sądownictwa powszechnego w sprawach cywilnych</t>
  </si>
  <si>
    <t>Organizacja i zadania Krajowej Administracji Skarbowej</t>
  </si>
  <si>
    <t xml:space="preserve">Technologie informacyjne </t>
  </si>
  <si>
    <t>Kultura organizacyjna w administracji publicznej</t>
  </si>
  <si>
    <t>Przedmiot humanistyczny do wyboru (Filozofia - I s. Etyka - II s.)</t>
  </si>
  <si>
    <t>Język obcy do wyboru (angielski, niemiecki)</t>
  </si>
  <si>
    <t>Sztuczna inteligencja IV sem. 30 godz. - 5 godz. wykład, 25 godz. ćwiczeńia praktyczne</t>
  </si>
  <si>
    <t>Przedmiot dodatkowy, nieobowiązkowy, wybieralny: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</si>
</sst>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5" zoomScale="90" zoomScaleNormal="90" workbookViewId="0">
      <selection activeCell="W73" sqref="W73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2.625" style="65" bestFit="1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99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60</v>
      </c>
      <c r="V1" s="6"/>
      <c r="W1" s="6" t="s">
        <v>22</v>
      </c>
      <c r="X1" s="6" t="s">
        <v>60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61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61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$A$71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SUM(E6:E14)</f>
        <v>2</v>
      </c>
      <c r="F5" s="115">
        <f t="shared" ref="F5:L5" si="0">SUM(F6:F14)</f>
        <v>13</v>
      </c>
      <c r="G5" s="118">
        <f t="shared" ca="1" si="0"/>
        <v>345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0</v>
      </c>
      <c r="L5" s="32">
        <f t="shared" ca="1" si="0"/>
        <v>0</v>
      </c>
      <c r="M5" s="33">
        <f>SUM(M6:M14)</f>
        <v>75</v>
      </c>
      <c r="N5" s="34"/>
      <c r="O5" s="34">
        <f>SUM(O6:O14)</f>
        <v>30</v>
      </c>
      <c r="P5" s="35"/>
      <c r="Q5" s="35"/>
      <c r="R5" s="33">
        <f>SUM(R6:R14)</f>
        <v>30</v>
      </c>
      <c r="S5" s="34"/>
      <c r="T5" s="34">
        <f>SUM(T6:T14)</f>
        <v>90</v>
      </c>
      <c r="U5" s="35"/>
      <c r="V5" s="35"/>
      <c r="W5" s="33"/>
      <c r="X5" s="34"/>
      <c r="Y5" s="34">
        <f>SUM(Y6:Y14)</f>
        <v>60</v>
      </c>
      <c r="Z5" s="35"/>
      <c r="AA5" s="35"/>
      <c r="AB5" s="33"/>
      <c r="AC5" s="34"/>
      <c r="AD5" s="34">
        <f>SUM(AD6:AD14)</f>
        <v>60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110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:G9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/>
      <c r="P7" s="40"/>
      <c r="Q7" s="41"/>
      <c r="R7" s="39"/>
      <c r="S7" s="40"/>
      <c r="T7" s="40"/>
      <c r="U7" s="40"/>
      <c r="V7" s="41"/>
      <c r="W7" s="39"/>
      <c r="X7" s="40"/>
      <c r="Y7" s="40">
        <v>30</v>
      </c>
      <c r="Z7" s="40"/>
      <c r="AA7" s="41"/>
      <c r="AB7" s="39"/>
      <c r="AC7" s="40"/>
      <c r="AD7" s="40">
        <v>30</v>
      </c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107</v>
      </c>
      <c r="C8" s="102" t="s">
        <v>26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109</v>
      </c>
      <c r="C9" s="102" t="s">
        <v>27</v>
      </c>
      <c r="D9" s="49" t="s">
        <v>23</v>
      </c>
      <c r="E9" s="122">
        <v>1</v>
      </c>
      <c r="F9" s="37">
        <v>1</v>
      </c>
      <c r="G9" s="37">
        <f t="shared" ca="1" si="2"/>
        <v>45</v>
      </c>
      <c r="H9" s="38">
        <f t="shared" ca="1" si="3"/>
        <v>45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61">
        <v>30</v>
      </c>
      <c r="N9" s="46"/>
      <c r="O9" s="46"/>
      <c r="P9" s="46"/>
      <c r="Q9" s="47"/>
      <c r="R9" s="45">
        <v>15</v>
      </c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28</v>
      </c>
      <c r="C10" s="102" t="s">
        <v>27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29</v>
      </c>
      <c r="C11" s="102" t="s">
        <v>30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31</v>
      </c>
      <c r="C12" s="102" t="s">
        <v>27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69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32</v>
      </c>
      <c r="C14" s="65" t="s">
        <v>33</v>
      </c>
      <c r="D14" s="50" t="s">
        <v>25</v>
      </c>
      <c r="E14" s="123"/>
      <c r="F14" s="116">
        <f t="shared" si="1"/>
        <v>1</v>
      </c>
      <c r="G14" s="51">
        <v>30</v>
      </c>
      <c r="H14" s="52"/>
      <c r="I14" s="52">
        <f t="shared" ca="1" si="3"/>
        <v>0</v>
      </c>
      <c r="J14" s="52">
        <v>30</v>
      </c>
      <c r="K14" s="52">
        <f t="shared" ca="1" si="3"/>
        <v>0</v>
      </c>
      <c r="L14" s="52">
        <f t="shared" ca="1" si="3"/>
        <v>0</v>
      </c>
      <c r="M14" s="45"/>
      <c r="N14" s="46"/>
      <c r="O14" s="46"/>
      <c r="P14" s="46"/>
      <c r="Q14" s="47"/>
      <c r="R14" s="45"/>
      <c r="S14" s="46"/>
      <c r="T14" s="46">
        <v>30</v>
      </c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34</v>
      </c>
      <c r="B15" s="53" t="s">
        <v>35</v>
      </c>
      <c r="C15" s="108"/>
      <c r="D15" s="26"/>
      <c r="E15" s="27">
        <f t="shared" ref="E15:K15" si="4">SUM(E16:E31)</f>
        <v>8</v>
      </c>
      <c r="F15" s="28">
        <f t="shared" si="4"/>
        <v>24</v>
      </c>
      <c r="G15" s="29">
        <f t="shared" ca="1" si="4"/>
        <v>570</v>
      </c>
      <c r="H15" s="54">
        <f t="shared" si="4"/>
        <v>240</v>
      </c>
      <c r="I15" s="55">
        <f t="shared" ca="1" si="4"/>
        <v>90</v>
      </c>
      <c r="J15" s="55">
        <f t="shared" ca="1" si="4"/>
        <v>105</v>
      </c>
      <c r="K15" s="55">
        <f t="shared" ca="1" si="4"/>
        <v>135</v>
      </c>
      <c r="L15" s="56">
        <f t="shared" ref="L15" ca="1" si="5">SUM(L16:L29)</f>
        <v>0</v>
      </c>
      <c r="M15" s="57">
        <f>SUM(M16:M31)</f>
        <v>120</v>
      </c>
      <c r="N15" s="58">
        <f>SUM(N16:N31)</f>
        <v>60</v>
      </c>
      <c r="O15" s="58">
        <f>SUM(O16:O31)</f>
        <v>30</v>
      </c>
      <c r="P15" s="59">
        <f>SUM(P16:P31)</f>
        <v>60</v>
      </c>
      <c r="Q15" s="59"/>
      <c r="R15" s="57">
        <f>SUM(R16:R31)</f>
        <v>60</v>
      </c>
      <c r="S15" s="58">
        <f>SUM(S16:S31)</f>
        <v>30</v>
      </c>
      <c r="T15" s="58">
        <f>SUM(T16:T31)</f>
        <v>15</v>
      </c>
      <c r="U15" s="59">
        <f>SUM(U16:U31)</f>
        <v>45</v>
      </c>
      <c r="V15" s="59"/>
      <c r="W15" s="57">
        <f>SUM(W16:W31)</f>
        <v>60</v>
      </c>
      <c r="X15" s="58"/>
      <c r="Y15" s="58">
        <f>SUM(Y16:Y31)</f>
        <v>60</v>
      </c>
      <c r="Z15" s="59">
        <f>SUM(Z16:Z31)</f>
        <v>30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f>IF(ISTEXT(A15),A14+1,A15+1)</f>
        <v>10</v>
      </c>
      <c r="B16" s="109" t="s">
        <v>62</v>
      </c>
      <c r="C16" s="102">
        <v>1</v>
      </c>
      <c r="D16" s="44" t="s">
        <v>36</v>
      </c>
      <c r="E16" s="122">
        <v>0</v>
      </c>
      <c r="F16" s="37">
        <f t="shared" ref="F16:F31" si="6">COUNTIF(M16:AU16,"&gt;0")-E16</f>
        <v>2</v>
      </c>
      <c r="G16" s="37">
        <f t="shared" ref="G16" ca="1" si="7">SUM(H16:L16)</f>
        <v>30</v>
      </c>
      <c r="H16" s="38">
        <v>15</v>
      </c>
      <c r="I16" s="38">
        <f t="shared" ref="I16:L31" ca="1" si="8">SUMIF(OFFSET($M$4,0,0,1,$L$2*5),I$4,$M16)*IF($G$2="S",15,1)</f>
        <v>0</v>
      </c>
      <c r="J16" s="38">
        <f t="shared" ca="1" si="8"/>
        <v>0</v>
      </c>
      <c r="K16" s="38">
        <v>15</v>
      </c>
      <c r="L16" s="38">
        <f t="shared" ca="1" si="8"/>
        <v>0</v>
      </c>
      <c r="M16" s="45">
        <v>15</v>
      </c>
      <c r="N16" s="46"/>
      <c r="O16" s="46"/>
      <c r="P16" s="46">
        <v>15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70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ref="A17:A29" si="9">IF(ISTEXT(A16),A15+1,A16+1)</f>
        <v>11</v>
      </c>
      <c r="B17" s="109" t="s">
        <v>63</v>
      </c>
      <c r="C17" s="102">
        <v>2</v>
      </c>
      <c r="D17" s="44" t="s">
        <v>36</v>
      </c>
      <c r="E17" s="122">
        <v>1</v>
      </c>
      <c r="F17" s="37">
        <f t="shared" si="6"/>
        <v>1</v>
      </c>
      <c r="G17" s="37">
        <v>45</v>
      </c>
      <c r="H17" s="38">
        <v>15</v>
      </c>
      <c r="I17" s="38">
        <v>30</v>
      </c>
      <c r="J17" s="38"/>
      <c r="K17" s="38"/>
      <c r="L17" s="38">
        <f t="shared" ca="1" si="8"/>
        <v>0</v>
      </c>
      <c r="M17" s="63">
        <v>15</v>
      </c>
      <c r="N17" s="46">
        <v>30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12</v>
      </c>
      <c r="B18" s="109" t="s">
        <v>37</v>
      </c>
      <c r="C18" s="102">
        <v>3</v>
      </c>
      <c r="D18" s="44" t="s">
        <v>36</v>
      </c>
      <c r="E18" s="122">
        <v>1</v>
      </c>
      <c r="F18" s="37">
        <f t="shared" si="6"/>
        <v>1</v>
      </c>
      <c r="G18" s="37">
        <v>30</v>
      </c>
      <c r="H18" s="38">
        <v>15</v>
      </c>
      <c r="I18" s="38">
        <v>15</v>
      </c>
      <c r="J18" s="38">
        <f t="shared" ca="1" si="8"/>
        <v>0</v>
      </c>
      <c r="K18" s="38">
        <f t="shared" ca="1" si="8"/>
        <v>0</v>
      </c>
      <c r="L18" s="38">
        <f t="shared" ca="1" si="8"/>
        <v>0</v>
      </c>
      <c r="M18" s="127">
        <v>15</v>
      </c>
      <c r="N18" s="46">
        <v>15</v>
      </c>
      <c r="O18" s="46"/>
      <c r="P18" s="46"/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13</v>
      </c>
      <c r="B19" s="109" t="s">
        <v>64</v>
      </c>
      <c r="C19" s="102">
        <v>4</v>
      </c>
      <c r="D19" s="44" t="s">
        <v>36</v>
      </c>
      <c r="E19" s="122"/>
      <c r="F19" s="37">
        <f t="shared" si="6"/>
        <v>2</v>
      </c>
      <c r="G19" s="37">
        <v>30</v>
      </c>
      <c r="H19" s="38">
        <v>15</v>
      </c>
      <c r="I19" s="38">
        <v>15</v>
      </c>
      <c r="J19" s="38">
        <f t="shared" ca="1" si="8"/>
        <v>0</v>
      </c>
      <c r="K19" s="38"/>
      <c r="L19" s="38">
        <f t="shared" ca="1" si="8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14</v>
      </c>
      <c r="B20" s="109" t="s">
        <v>65</v>
      </c>
      <c r="C20" s="102">
        <v>5</v>
      </c>
      <c r="D20" s="44" t="s">
        <v>36</v>
      </c>
      <c r="E20" s="122"/>
      <c r="F20" s="37">
        <f t="shared" si="6"/>
        <v>2</v>
      </c>
      <c r="G20" s="37">
        <v>45</v>
      </c>
      <c r="H20" s="38">
        <v>15</v>
      </c>
      <c r="I20" s="38">
        <v>30</v>
      </c>
      <c r="J20" s="38">
        <f t="shared" ca="1" si="8"/>
        <v>0</v>
      </c>
      <c r="K20" s="38"/>
      <c r="L20" s="38">
        <f t="shared" ca="1" si="8"/>
        <v>0</v>
      </c>
      <c r="M20" s="121"/>
      <c r="N20" s="46"/>
      <c r="O20" s="46"/>
      <c r="P20" s="46"/>
      <c r="Q20" s="47"/>
      <c r="R20" s="61">
        <v>15</v>
      </c>
      <c r="S20" s="46">
        <v>30</v>
      </c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15</v>
      </c>
      <c r="B21" s="109" t="s">
        <v>66</v>
      </c>
      <c r="C21" s="102"/>
      <c r="D21" s="44" t="s">
        <v>36</v>
      </c>
      <c r="E21" s="122">
        <v>0</v>
      </c>
      <c r="F21" s="37">
        <f t="shared" si="6"/>
        <v>2</v>
      </c>
      <c r="G21" s="37">
        <v>30</v>
      </c>
      <c r="H21" s="38">
        <v>15</v>
      </c>
      <c r="I21" s="38"/>
      <c r="J21" s="38">
        <f t="shared" ca="1" si="8"/>
        <v>0</v>
      </c>
      <c r="K21" s="38">
        <v>15</v>
      </c>
      <c r="L21" s="38">
        <f t="shared" ca="1" si="8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16</v>
      </c>
      <c r="B22" s="109" t="s">
        <v>67</v>
      </c>
      <c r="C22" s="102"/>
      <c r="D22" s="44" t="s">
        <v>36</v>
      </c>
      <c r="E22" s="122"/>
      <c r="F22" s="37">
        <f t="shared" si="6"/>
        <v>2</v>
      </c>
      <c r="G22" s="37">
        <v>30</v>
      </c>
      <c r="H22" s="38">
        <v>15</v>
      </c>
      <c r="I22" s="38">
        <f t="shared" ca="1" si="8"/>
        <v>0</v>
      </c>
      <c r="J22" s="38">
        <f t="shared" ca="1" si="8"/>
        <v>0</v>
      </c>
      <c r="K22" s="38">
        <v>15</v>
      </c>
      <c r="L22" s="38">
        <f t="shared" ca="1" si="8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17</v>
      </c>
      <c r="B23" s="109" t="s">
        <v>70</v>
      </c>
      <c r="C23" s="102"/>
      <c r="D23" s="44" t="s">
        <v>36</v>
      </c>
      <c r="E23" s="122">
        <v>1</v>
      </c>
      <c r="F23" s="37">
        <v>1</v>
      </c>
      <c r="G23" s="37">
        <v>30</v>
      </c>
      <c r="H23" s="38">
        <v>15</v>
      </c>
      <c r="I23" s="38">
        <f t="shared" ca="1" si="8"/>
        <v>0</v>
      </c>
      <c r="J23" s="38">
        <f t="shared" ca="1" si="8"/>
        <v>0</v>
      </c>
      <c r="K23" s="38">
        <v>15</v>
      </c>
      <c r="L23" s="38">
        <f t="shared" ca="1" si="8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18</v>
      </c>
      <c r="B24" s="109" t="s">
        <v>39</v>
      </c>
      <c r="C24" s="102">
        <v>1</v>
      </c>
      <c r="D24" s="44" t="s">
        <v>36</v>
      </c>
      <c r="E24" s="122">
        <v>0</v>
      </c>
      <c r="F24" s="37">
        <f t="shared" si="6"/>
        <v>2</v>
      </c>
      <c r="G24" s="37">
        <v>30</v>
      </c>
      <c r="H24" s="38">
        <v>15</v>
      </c>
      <c r="I24" s="38">
        <f t="shared" ca="1" si="8"/>
        <v>0</v>
      </c>
      <c r="J24" s="38">
        <f t="shared" ca="1" si="8"/>
        <v>0</v>
      </c>
      <c r="K24" s="38">
        <v>15</v>
      </c>
      <c r="L24" s="38">
        <f t="shared" ca="1" si="8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19</v>
      </c>
      <c r="B25" s="109" t="s">
        <v>68</v>
      </c>
      <c r="C25" s="102">
        <v>2</v>
      </c>
      <c r="D25" s="44" t="s">
        <v>36</v>
      </c>
      <c r="E25" s="122">
        <v>1</v>
      </c>
      <c r="F25" s="37">
        <f t="shared" si="6"/>
        <v>1</v>
      </c>
      <c r="G25" s="37">
        <v>45</v>
      </c>
      <c r="H25" s="38">
        <v>15</v>
      </c>
      <c r="I25" s="38">
        <f t="shared" ca="1" si="8"/>
        <v>0</v>
      </c>
      <c r="J25" s="38">
        <v>30</v>
      </c>
      <c r="K25" s="38"/>
      <c r="L25" s="38">
        <f t="shared" ca="1" si="8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9"/>
        <v>20</v>
      </c>
      <c r="B26" s="109" t="s">
        <v>38</v>
      </c>
      <c r="C26" s="102">
        <v>3</v>
      </c>
      <c r="D26" s="44" t="s">
        <v>36</v>
      </c>
      <c r="E26" s="122">
        <v>1</v>
      </c>
      <c r="F26" s="37">
        <f t="shared" si="6"/>
        <v>1</v>
      </c>
      <c r="G26" s="37">
        <v>45</v>
      </c>
      <c r="H26" s="38">
        <v>15</v>
      </c>
      <c r="I26" s="38">
        <f t="shared" ca="1" si="8"/>
        <v>0</v>
      </c>
      <c r="J26" s="38">
        <f t="shared" ca="1" si="8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9"/>
        <v>21</v>
      </c>
      <c r="B27" s="109" t="s">
        <v>71</v>
      </c>
      <c r="C27" s="102">
        <v>4</v>
      </c>
      <c r="D27" s="44" t="s">
        <v>36</v>
      </c>
      <c r="E27" s="122">
        <v>1</v>
      </c>
      <c r="F27" s="37">
        <f t="shared" si="6"/>
        <v>1</v>
      </c>
      <c r="G27" s="37">
        <v>30</v>
      </c>
      <c r="H27" s="38">
        <v>15</v>
      </c>
      <c r="I27" s="38">
        <f t="shared" ca="1" si="8"/>
        <v>0</v>
      </c>
      <c r="J27" s="38">
        <f t="shared" ca="1" si="8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22</v>
      </c>
      <c r="B28" s="109" t="s">
        <v>72</v>
      </c>
      <c r="C28" s="102">
        <v>5</v>
      </c>
      <c r="D28" s="44" t="s">
        <v>36</v>
      </c>
      <c r="E28" s="122">
        <v>1</v>
      </c>
      <c r="F28" s="37">
        <f t="shared" si="6"/>
        <v>1</v>
      </c>
      <c r="G28" s="37">
        <v>30</v>
      </c>
      <c r="H28" s="38">
        <v>15</v>
      </c>
      <c r="I28" s="38">
        <f t="shared" ca="1" si="8"/>
        <v>0</v>
      </c>
      <c r="J28" s="38">
        <f t="shared" ca="1" si="8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15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9"/>
        <v>23</v>
      </c>
      <c r="B29" s="109" t="s">
        <v>40</v>
      </c>
      <c r="C29" s="102">
        <v>6</v>
      </c>
      <c r="D29" s="44" t="s">
        <v>36</v>
      </c>
      <c r="E29" s="122">
        <v>1</v>
      </c>
      <c r="F29" s="37">
        <f t="shared" si="6"/>
        <v>1</v>
      </c>
      <c r="G29" s="37">
        <v>45</v>
      </c>
      <c r="H29" s="38">
        <v>15</v>
      </c>
      <c r="I29" s="38">
        <f t="shared" ca="1" si="8"/>
        <v>0</v>
      </c>
      <c r="J29" s="38">
        <v>30</v>
      </c>
      <c r="K29" s="38"/>
      <c r="L29" s="38">
        <f t="shared" ca="1" si="8"/>
        <v>0</v>
      </c>
      <c r="M29" s="45"/>
      <c r="N29" s="46"/>
      <c r="O29" s="46"/>
      <c r="P29" s="46"/>
      <c r="Q29" s="47"/>
      <c r="S29" s="46"/>
      <c r="T29" s="46"/>
      <c r="U29" s="46"/>
      <c r="V29" s="47"/>
      <c r="W29" s="61">
        <v>15</v>
      </c>
      <c r="X29" s="46"/>
      <c r="Y29" s="46">
        <v>30</v>
      </c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74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73</v>
      </c>
      <c r="C31" s="102">
        <v>7</v>
      </c>
      <c r="D31" s="44" t="s">
        <v>36</v>
      </c>
      <c r="E31" s="122">
        <v>0</v>
      </c>
      <c r="F31" s="37">
        <f t="shared" si="6"/>
        <v>2</v>
      </c>
      <c r="G31" s="37">
        <v>30</v>
      </c>
      <c r="H31" s="38">
        <v>15</v>
      </c>
      <c r="I31" s="38">
        <f t="shared" ca="1" si="8"/>
        <v>0</v>
      </c>
      <c r="J31" s="38">
        <v>15</v>
      </c>
      <c r="K31" s="38"/>
      <c r="L31" s="38"/>
      <c r="M31" s="45"/>
      <c r="N31" s="46"/>
      <c r="O31" s="46"/>
      <c r="P31" s="46"/>
      <c r="Q31" s="48"/>
      <c r="R31" s="45">
        <v>15</v>
      </c>
      <c r="S31" s="46"/>
      <c r="T31" s="46">
        <v>15</v>
      </c>
      <c r="U31" s="46"/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41</v>
      </c>
      <c r="B32" s="53" t="s">
        <v>42</v>
      </c>
      <c r="C32" s="108"/>
      <c r="D32" s="26"/>
      <c r="E32" s="27">
        <f t="shared" ref="E32:L32" si="10">SUM(E33:E48)</f>
        <v>6</v>
      </c>
      <c r="F32" s="28">
        <f t="shared" si="10"/>
        <v>26</v>
      </c>
      <c r="G32" s="29">
        <f t="shared" ca="1" si="10"/>
        <v>570</v>
      </c>
      <c r="H32" s="54">
        <f t="shared" ca="1" si="10"/>
        <v>240</v>
      </c>
      <c r="I32" s="55">
        <f t="shared" ca="1" si="10"/>
        <v>0</v>
      </c>
      <c r="J32" s="55">
        <f t="shared" ca="1" si="10"/>
        <v>240</v>
      </c>
      <c r="K32" s="55">
        <f t="shared" ca="1" si="10"/>
        <v>90</v>
      </c>
      <c r="L32" s="56">
        <f t="shared" ca="1" si="10"/>
        <v>0</v>
      </c>
      <c r="M32" s="57">
        <f>SUM(M33:M48)</f>
        <v>30</v>
      </c>
      <c r="N32" s="58"/>
      <c r="O32" s="58">
        <f>SUM(O33:O48)</f>
        <v>15</v>
      </c>
      <c r="P32" s="59">
        <f>SUM(P33:P48)</f>
        <v>15</v>
      </c>
      <c r="Q32" s="59"/>
      <c r="R32" s="129">
        <f>SUM(R33:R48)</f>
        <v>15</v>
      </c>
      <c r="S32" s="58"/>
      <c r="T32" s="58">
        <f>SUM(T33:T48)</f>
        <v>15</v>
      </c>
      <c r="U32" s="59">
        <f>SUM(U33:U48)</f>
        <v>15</v>
      </c>
      <c r="V32" s="59"/>
      <c r="W32" s="57">
        <f>SUM(W33:W48)</f>
        <v>90</v>
      </c>
      <c r="X32" s="58"/>
      <c r="Y32" s="58">
        <f>SUM(Y33:Y48)</f>
        <v>105</v>
      </c>
      <c r="Z32" s="59">
        <f>SUM(Z33:Z48)</f>
        <v>15</v>
      </c>
      <c r="AA32" s="59"/>
      <c r="AB32" s="57">
        <f>SUM(AB33:AB48)</f>
        <v>45</v>
      </c>
      <c r="AC32" s="58"/>
      <c r="AD32" s="58">
        <f>SUM(AD33:AD48)</f>
        <v>30</v>
      </c>
      <c r="AE32" s="59">
        <f>SUM(AE33:AE48)</f>
        <v>45</v>
      </c>
      <c r="AF32" s="59"/>
      <c r="AG32" s="57">
        <f>SUM(AG33:AG48)</f>
        <v>60</v>
      </c>
      <c r="AH32" s="58"/>
      <c r="AI32" s="58">
        <f>SUM(AI33:AI48)</f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75</v>
      </c>
      <c r="C33" s="102">
        <v>1</v>
      </c>
      <c r="D33" s="36" t="s">
        <v>43</v>
      </c>
      <c r="E33" s="122">
        <v>0</v>
      </c>
      <c r="F33" s="37">
        <v>3</v>
      </c>
      <c r="G33" s="37">
        <v>45</v>
      </c>
      <c r="H33" s="38">
        <v>15</v>
      </c>
      <c r="I33" s="38">
        <f t="shared" ref="H33:L48" ca="1" si="11">SUMIF(OFFSET($M$4,0,0,1,$L$2*5),I$4,$M33)*IF($G$2="S",15,1)</f>
        <v>0</v>
      </c>
      <c r="J33" s="38">
        <v>15</v>
      </c>
      <c r="K33" s="38">
        <v>15</v>
      </c>
      <c r="L33" s="38">
        <f t="shared" ca="1" si="11"/>
        <v>0</v>
      </c>
      <c r="M33" s="45"/>
      <c r="N33" s="46"/>
      <c r="O33" s="46"/>
      <c r="P33" s="47"/>
      <c r="Q33" s="48"/>
      <c r="R33" s="45">
        <v>15</v>
      </c>
      <c r="S33" s="46"/>
      <c r="T33" s="46">
        <v>15</v>
      </c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0" si="12">IF(ISTEXT(A33),A32+1,A33+1)</f>
        <v>27</v>
      </c>
      <c r="B34" s="109" t="s">
        <v>76</v>
      </c>
      <c r="C34" s="102">
        <v>2</v>
      </c>
      <c r="D34" s="36" t="s">
        <v>43</v>
      </c>
      <c r="E34" s="122">
        <v>1</v>
      </c>
      <c r="F34" s="37">
        <f t="shared" ref="F34:F48" si="13">COUNTIF(M34:AU34,"&gt;0")-E34</f>
        <v>1</v>
      </c>
      <c r="G34" s="37">
        <v>45</v>
      </c>
      <c r="H34" s="38">
        <v>15</v>
      </c>
      <c r="I34" s="38">
        <f t="shared" ca="1" si="11"/>
        <v>0</v>
      </c>
      <c r="J34" s="38">
        <v>30</v>
      </c>
      <c r="K34" s="38">
        <f t="shared" ca="1" si="11"/>
        <v>0</v>
      </c>
      <c r="L34" s="38">
        <f t="shared" ca="1" si="11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Y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12"/>
        <v>28</v>
      </c>
      <c r="B35" s="109" t="s">
        <v>77</v>
      </c>
      <c r="C35" s="102">
        <v>3</v>
      </c>
      <c r="D35" s="36" t="s">
        <v>43</v>
      </c>
      <c r="E35" s="122"/>
      <c r="F35" s="37">
        <f t="shared" si="13"/>
        <v>2</v>
      </c>
      <c r="G35" s="37">
        <v>30</v>
      </c>
      <c r="H35" s="38">
        <v>15</v>
      </c>
      <c r="I35" s="38"/>
      <c r="J35" s="38">
        <f t="shared" ca="1" si="11"/>
        <v>0</v>
      </c>
      <c r="K35" s="38">
        <v>15</v>
      </c>
      <c r="L35" s="38">
        <f t="shared" ca="1" si="11"/>
        <v>0</v>
      </c>
      <c r="M35" s="45">
        <v>15</v>
      </c>
      <c r="N35" s="46"/>
      <c r="O35" s="46"/>
      <c r="P35" s="46">
        <v>15</v>
      </c>
      <c r="Q35" s="47"/>
      <c r="R35" s="45"/>
      <c r="S35" s="46"/>
      <c r="T35" s="46"/>
      <c r="U35" s="46"/>
      <c r="V35" s="47"/>
      <c r="W35" s="45"/>
      <c r="X35" s="46"/>
      <c r="Y35" s="46"/>
      <c r="Z35" s="46"/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12"/>
        <v>29</v>
      </c>
      <c r="B36" s="109" t="s">
        <v>78</v>
      </c>
      <c r="C36" s="102">
        <v>4</v>
      </c>
      <c r="D36" s="36" t="s">
        <v>43</v>
      </c>
      <c r="E36" s="122">
        <v>1</v>
      </c>
      <c r="F36" s="37">
        <f t="shared" si="13"/>
        <v>1</v>
      </c>
      <c r="G36" s="37">
        <v>45</v>
      </c>
      <c r="H36" s="38">
        <v>15</v>
      </c>
      <c r="I36" s="38">
        <f t="shared" ca="1" si="11"/>
        <v>0</v>
      </c>
      <c r="J36" s="38">
        <v>30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12"/>
        <v>30</v>
      </c>
      <c r="B37" s="109" t="s">
        <v>79</v>
      </c>
      <c r="C37" s="102">
        <v>5</v>
      </c>
      <c r="D37" s="36" t="s">
        <v>43</v>
      </c>
      <c r="E37" s="122">
        <v>0</v>
      </c>
      <c r="F37" s="37">
        <f t="shared" si="13"/>
        <v>2</v>
      </c>
      <c r="G37" s="37">
        <v>30</v>
      </c>
      <c r="H37" s="38">
        <v>15</v>
      </c>
      <c r="I37" s="38">
        <f t="shared" ca="1" si="11"/>
        <v>0</v>
      </c>
      <c r="J37" s="38">
        <v>15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31</v>
      </c>
      <c r="B38" s="109" t="s">
        <v>44</v>
      </c>
      <c r="C38" s="102">
        <v>6</v>
      </c>
      <c r="D38" s="36" t="s">
        <v>43</v>
      </c>
      <c r="E38" s="122">
        <v>1</v>
      </c>
      <c r="F38" s="37">
        <f t="shared" si="13"/>
        <v>1</v>
      </c>
      <c r="G38" s="37">
        <v>45</v>
      </c>
      <c r="H38" s="38">
        <v>15</v>
      </c>
      <c r="I38" s="38"/>
      <c r="J38" s="38">
        <v>30</v>
      </c>
      <c r="K38" s="38">
        <f t="shared" ca="1" si="11"/>
        <v>0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12"/>
        <v>32</v>
      </c>
      <c r="B39" s="111" t="s">
        <v>80</v>
      </c>
      <c r="C39" s="102">
        <v>7</v>
      </c>
      <c r="D39" s="36" t="s">
        <v>43</v>
      </c>
      <c r="E39" s="122">
        <v>0</v>
      </c>
      <c r="F39" s="37">
        <f t="shared" si="13"/>
        <v>2</v>
      </c>
      <c r="G39" s="37">
        <v>30</v>
      </c>
      <c r="H39" s="38">
        <v>15</v>
      </c>
      <c r="I39" s="38">
        <f t="shared" ca="1" si="11"/>
        <v>0</v>
      </c>
      <c r="J39" s="38">
        <f t="shared" ca="1" si="11"/>
        <v>0</v>
      </c>
      <c r="K39" s="38">
        <v>15</v>
      </c>
      <c r="L39" s="38">
        <f t="shared" ca="1" si="11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12"/>
        <v>33</v>
      </c>
      <c r="B40" s="109" t="s">
        <v>45</v>
      </c>
      <c r="C40" s="102">
        <v>8</v>
      </c>
      <c r="D40" s="36" t="s">
        <v>43</v>
      </c>
      <c r="E40" s="122">
        <v>0</v>
      </c>
      <c r="F40" s="37">
        <f t="shared" si="13"/>
        <v>2</v>
      </c>
      <c r="G40" s="37">
        <v>30</v>
      </c>
      <c r="H40" s="38">
        <v>15</v>
      </c>
      <c r="I40" s="38">
        <f t="shared" ca="1" si="11"/>
        <v>0</v>
      </c>
      <c r="J40" s="38">
        <v>15</v>
      </c>
      <c r="K40" s="38">
        <f t="shared" ca="1" si="11"/>
        <v>0</v>
      </c>
      <c r="L40" s="38">
        <f t="shared" ca="1" si="11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34</v>
      </c>
      <c r="B41" s="109" t="s">
        <v>81</v>
      </c>
      <c r="C41" s="102">
        <v>9</v>
      </c>
      <c r="D41" s="36" t="s">
        <v>43</v>
      </c>
      <c r="E41" s="122"/>
      <c r="F41" s="37">
        <f t="shared" si="13"/>
        <v>1</v>
      </c>
      <c r="G41" s="37">
        <v>15</v>
      </c>
      <c r="H41" s="38">
        <v>15</v>
      </c>
      <c r="I41" s="38"/>
      <c r="J41" s="38">
        <f t="shared" ca="1" si="11"/>
        <v>0</v>
      </c>
      <c r="K41" s="38">
        <f t="shared" ca="1" si="11"/>
        <v>0</v>
      </c>
      <c r="L41" s="38">
        <f t="shared" ca="1" si="11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12"/>
        <v>35</v>
      </c>
      <c r="B42" s="109" t="s">
        <v>82</v>
      </c>
      <c r="C42" s="102">
        <v>10</v>
      </c>
      <c r="D42" s="36" t="s">
        <v>43</v>
      </c>
      <c r="E42" s="122">
        <v>1</v>
      </c>
      <c r="F42" s="37">
        <f t="shared" si="13"/>
        <v>1</v>
      </c>
      <c r="G42" s="37">
        <f t="shared" ref="G42" ca="1" si="14">SUM(H42:L42)</f>
        <v>45</v>
      </c>
      <c r="H42" s="38">
        <v>15</v>
      </c>
      <c r="I42" s="38">
        <f t="shared" ca="1" si="11"/>
        <v>0</v>
      </c>
      <c r="J42" s="38">
        <v>30</v>
      </c>
      <c r="K42" s="38">
        <f t="shared" ca="1" si="11"/>
        <v>0</v>
      </c>
      <c r="L42" s="38">
        <f t="shared" ca="1" si="11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12"/>
        <v>36</v>
      </c>
      <c r="B43" s="109" t="s">
        <v>83</v>
      </c>
      <c r="C43" s="102">
        <v>11</v>
      </c>
      <c r="D43" s="36" t="s">
        <v>43</v>
      </c>
      <c r="E43" s="122">
        <v>1</v>
      </c>
      <c r="F43" s="37">
        <f t="shared" si="13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11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12"/>
        <v>37</v>
      </c>
      <c r="B44" s="109" t="s">
        <v>84</v>
      </c>
      <c r="C44" s="102">
        <v>12</v>
      </c>
      <c r="D44" s="36" t="s">
        <v>43</v>
      </c>
      <c r="E44" s="122">
        <v>0</v>
      </c>
      <c r="F44" s="37">
        <f t="shared" si="13"/>
        <v>2</v>
      </c>
      <c r="G44" s="37">
        <v>30</v>
      </c>
      <c r="H44" s="38">
        <f t="shared" ca="1" si="11"/>
        <v>15</v>
      </c>
      <c r="I44" s="38">
        <f t="shared" ca="1" si="11"/>
        <v>0</v>
      </c>
      <c r="J44" s="38">
        <f t="shared" ca="1" si="11"/>
        <v>0</v>
      </c>
      <c r="K44" s="38">
        <v>15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12"/>
        <v>38</v>
      </c>
      <c r="B45" s="109" t="s">
        <v>85</v>
      </c>
      <c r="C45" s="102">
        <v>13</v>
      </c>
      <c r="D45" s="36" t="s">
        <v>43</v>
      </c>
      <c r="E45" s="122">
        <v>0</v>
      </c>
      <c r="F45" s="37">
        <f t="shared" si="13"/>
        <v>2</v>
      </c>
      <c r="G45" s="37">
        <v>30</v>
      </c>
      <c r="H45" s="38">
        <v>15</v>
      </c>
      <c r="I45" s="38">
        <f t="shared" ca="1" si="11"/>
        <v>0</v>
      </c>
      <c r="J45" s="38">
        <v>15</v>
      </c>
      <c r="K45" s="38">
        <f t="shared" ca="1" si="11"/>
        <v>0</v>
      </c>
      <c r="L45" s="38">
        <f t="shared" ca="1" si="11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86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101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87</v>
      </c>
      <c r="C48" s="102">
        <v>14</v>
      </c>
      <c r="D48" s="36" t="s">
        <v>43</v>
      </c>
      <c r="E48" s="122">
        <v>1</v>
      </c>
      <c r="F48" s="37">
        <f t="shared" si="13"/>
        <v>1</v>
      </c>
      <c r="G48" s="37">
        <v>45</v>
      </c>
      <c r="H48" s="38">
        <v>15</v>
      </c>
      <c r="I48" s="38">
        <f t="shared" ca="1" si="11"/>
        <v>0</v>
      </c>
      <c r="J48" s="38">
        <v>30</v>
      </c>
      <c r="K48" s="38">
        <f t="shared" ca="1" si="11"/>
        <v>0</v>
      </c>
      <c r="L48" s="38">
        <f t="shared" ca="1" si="11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15</v>
      </c>
      <c r="AH48" s="46"/>
      <c r="AI48" s="46">
        <v>30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46</v>
      </c>
      <c r="B49" s="53" t="s">
        <v>47</v>
      </c>
      <c r="C49" s="108"/>
      <c r="D49" s="26"/>
      <c r="E49" s="27">
        <f t="shared" ref="E49:L49" si="15">SUM(E50:E66)</f>
        <v>7</v>
      </c>
      <c r="F49" s="28">
        <f t="shared" si="15"/>
        <v>26</v>
      </c>
      <c r="G49" s="28">
        <f t="shared" si="15"/>
        <v>690</v>
      </c>
      <c r="H49" s="54">
        <f t="shared" ca="1" si="15"/>
        <v>225</v>
      </c>
      <c r="I49" s="54">
        <f t="shared" ca="1" si="15"/>
        <v>0</v>
      </c>
      <c r="J49" s="54">
        <f t="shared" ca="1" si="15"/>
        <v>240</v>
      </c>
      <c r="K49" s="54">
        <f t="shared" ca="1" si="15"/>
        <v>75</v>
      </c>
      <c r="L49" s="54">
        <f t="shared" ca="1" si="15"/>
        <v>150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f>SUM(AB50:AB66)</f>
        <v>45</v>
      </c>
      <c r="AC49" s="58"/>
      <c r="AD49" s="58">
        <f>SUM(AD50:AD66)</f>
        <v>75</v>
      </c>
      <c r="AE49" s="59"/>
      <c r="AF49" s="59"/>
      <c r="AG49" s="57">
        <f>SUM(AG50:AG66)</f>
        <v>90</v>
      </c>
      <c r="AH49" s="58"/>
      <c r="AI49" s="58">
        <f>SUM(AI50:AI66)</f>
        <v>105</v>
      </c>
      <c r="AJ49" s="59">
        <f>SUM(AJ50:AJ66)</f>
        <v>30</v>
      </c>
      <c r="AK49" s="59"/>
      <c r="AL49" s="57">
        <f>SUM(AL50:AL66)</f>
        <v>90</v>
      </c>
      <c r="AM49" s="58"/>
      <c r="AN49" s="58">
        <f>SUM(AN50:AN66)</f>
        <v>75</v>
      </c>
      <c r="AO49" s="58">
        <f>SUM(AO50:AO66)</f>
        <v>30</v>
      </c>
      <c r="AP49" s="59">
        <f>SUM(AP50:AP66)</f>
        <v>150</v>
      </c>
    </row>
    <row r="50" spans="1:42">
      <c r="A50" s="100">
        <f t="shared" si="12"/>
        <v>42</v>
      </c>
      <c r="B50" s="112" t="s">
        <v>92</v>
      </c>
      <c r="C50" s="102"/>
      <c r="D50" s="71" t="s">
        <v>48</v>
      </c>
      <c r="E50" s="122">
        <v>1</v>
      </c>
      <c r="F50" s="37">
        <f t="shared" ref="F50:F66" si="16">COUNTIF(M50:AU50,"&gt;0")-E50</f>
        <v>1</v>
      </c>
      <c r="G50" s="37">
        <v>45</v>
      </c>
      <c r="H50" s="38">
        <v>15</v>
      </c>
      <c r="I50" s="38">
        <f t="shared" ref="I50:L64" ca="1" si="17">SUMIF(OFFSET($M$4,0,0,1,$L$2*5),I$4,$M50)*IF($G$2="S",15,1)</f>
        <v>0</v>
      </c>
      <c r="J50" s="38">
        <v>15</v>
      </c>
      <c r="K50" s="38">
        <f t="shared" ca="1" si="17"/>
        <v>0</v>
      </c>
      <c r="L50" s="38">
        <f t="shared" ca="1" si="17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121"/>
      <c r="AC50" s="46"/>
      <c r="AD50" s="46"/>
      <c r="AE50" s="47"/>
      <c r="AF50" s="48"/>
      <c r="AG50" s="61">
        <v>15</v>
      </c>
      <c r="AH50" s="46"/>
      <c r="AI50" s="46">
        <v>15</v>
      </c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8">IF(ISTEXT(A50),A49+1,A50+1)</f>
        <v>43</v>
      </c>
      <c r="B51" s="112" t="s">
        <v>103</v>
      </c>
      <c r="C51" s="102"/>
      <c r="D51" s="71" t="s">
        <v>48</v>
      </c>
      <c r="E51" s="122"/>
      <c r="F51" s="37">
        <f t="shared" si="16"/>
        <v>2</v>
      </c>
      <c r="G51" s="37">
        <v>30</v>
      </c>
      <c r="H51" s="38">
        <v>15</v>
      </c>
      <c r="I51" s="38">
        <f t="shared" ca="1" si="17"/>
        <v>0</v>
      </c>
      <c r="J51" s="38">
        <v>15</v>
      </c>
      <c r="K51" s="38">
        <f t="shared" ca="1" si="17"/>
        <v>0</v>
      </c>
      <c r="L51" s="38">
        <f t="shared" ca="1" si="17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121"/>
      <c r="AC51" s="46"/>
      <c r="AD51" s="46"/>
      <c r="AE51" s="47"/>
      <c r="AF51" s="48"/>
      <c r="AG51" s="121">
        <v>15</v>
      </c>
      <c r="AH51" s="46"/>
      <c r="AI51" s="46">
        <v>15</v>
      </c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8"/>
        <v>44</v>
      </c>
      <c r="B52" s="112" t="s">
        <v>104</v>
      </c>
      <c r="C52" s="102"/>
      <c r="D52" s="71" t="s">
        <v>48</v>
      </c>
      <c r="E52" s="122">
        <v>1</v>
      </c>
      <c r="F52" s="37">
        <f t="shared" si="16"/>
        <v>1</v>
      </c>
      <c r="G52" s="37">
        <v>30</v>
      </c>
      <c r="H52" s="38">
        <v>15</v>
      </c>
      <c r="I52" s="38">
        <f t="shared" ca="1" si="17"/>
        <v>0</v>
      </c>
      <c r="J52" s="38">
        <v>30</v>
      </c>
      <c r="K52" s="38">
        <f t="shared" ca="1" si="17"/>
        <v>0</v>
      </c>
      <c r="L52" s="38">
        <f t="shared" ca="1" si="17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61">
        <v>15</v>
      </c>
      <c r="AC52" s="46"/>
      <c r="AD52" s="46">
        <v>30</v>
      </c>
      <c r="AE52" s="47"/>
      <c r="AF52" s="48"/>
      <c r="AG52" s="121"/>
      <c r="AH52" s="46"/>
      <c r="AI52" s="46"/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8"/>
        <v>45</v>
      </c>
      <c r="B53" s="113" t="s">
        <v>93</v>
      </c>
      <c r="C53" s="102"/>
      <c r="D53" s="71" t="s">
        <v>48</v>
      </c>
      <c r="E53" s="122"/>
      <c r="F53" s="37">
        <f t="shared" si="16"/>
        <v>2</v>
      </c>
      <c r="G53" s="37">
        <v>30</v>
      </c>
      <c r="H53" s="38">
        <v>15</v>
      </c>
      <c r="I53" s="38">
        <f t="shared" ca="1" si="17"/>
        <v>0</v>
      </c>
      <c r="J53" s="38">
        <v>15</v>
      </c>
      <c r="K53" s="38">
        <f t="shared" ca="1" si="17"/>
        <v>0</v>
      </c>
      <c r="L53" s="38">
        <f t="shared" ca="1" si="17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45">
        <v>15</v>
      </c>
      <c r="AH53" s="46"/>
      <c r="AI53" s="46">
        <v>15</v>
      </c>
      <c r="AJ53" s="47"/>
      <c r="AK53" s="48"/>
      <c r="AL53" s="45"/>
      <c r="AM53" s="46"/>
      <c r="AN53" s="46"/>
      <c r="AO53" s="46"/>
      <c r="AP53" s="47"/>
    </row>
    <row r="54" spans="1:42" ht="25.5">
      <c r="A54" s="100">
        <f t="shared" si="18"/>
        <v>46</v>
      </c>
      <c r="B54" s="112" t="s">
        <v>105</v>
      </c>
      <c r="C54" s="102"/>
      <c r="D54" s="71" t="s">
        <v>48</v>
      </c>
      <c r="E54" s="122">
        <v>1</v>
      </c>
      <c r="F54" s="37">
        <f t="shared" si="16"/>
        <v>1</v>
      </c>
      <c r="G54" s="37">
        <v>30</v>
      </c>
      <c r="H54" s="38">
        <v>15</v>
      </c>
      <c r="I54" s="38">
        <f t="shared" ca="1" si="17"/>
        <v>0</v>
      </c>
      <c r="J54" s="38">
        <v>15</v>
      </c>
      <c r="K54" s="38">
        <f t="shared" ca="1" si="17"/>
        <v>0</v>
      </c>
      <c r="L54" s="38">
        <f t="shared" ca="1" si="17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121">
        <v>15</v>
      </c>
      <c r="AH54" s="46"/>
      <c r="AI54" s="46">
        <v>15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8"/>
        <v>47</v>
      </c>
      <c r="B55" s="112" t="s">
        <v>90</v>
      </c>
      <c r="C55" s="102"/>
      <c r="D55" s="71" t="s">
        <v>48</v>
      </c>
      <c r="E55" s="122">
        <v>1</v>
      </c>
      <c r="F55" s="37">
        <f t="shared" si="16"/>
        <v>1</v>
      </c>
      <c r="G55" s="37">
        <v>30</v>
      </c>
      <c r="H55" s="38">
        <v>15</v>
      </c>
      <c r="I55" s="38">
        <f t="shared" ca="1" si="17"/>
        <v>0</v>
      </c>
      <c r="J55" s="38">
        <v>15</v>
      </c>
      <c r="K55" s="38">
        <f t="shared" ca="1" si="17"/>
        <v>0</v>
      </c>
      <c r="L55" s="38">
        <f t="shared" ca="1" si="17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64">
        <v>15</v>
      </c>
      <c r="AC55" s="40"/>
      <c r="AD55" s="40">
        <v>15</v>
      </c>
      <c r="AE55" s="41"/>
      <c r="AF55" s="42"/>
      <c r="AH55" s="40"/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108</v>
      </c>
      <c r="C56" s="102"/>
      <c r="D56" s="71"/>
      <c r="E56" s="122"/>
      <c r="F56" s="37">
        <v>2</v>
      </c>
      <c r="G56" s="37">
        <v>30</v>
      </c>
      <c r="H56" s="38">
        <v>15</v>
      </c>
      <c r="I56" s="38"/>
      <c r="J56" s="38">
        <v>15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39">
        <v>15</v>
      </c>
      <c r="AM56" s="40"/>
      <c r="AN56" s="40">
        <v>15</v>
      </c>
      <c r="AO56" s="46"/>
      <c r="AP56" s="41"/>
    </row>
    <row r="57" spans="1:42">
      <c r="A57" s="100">
        <v>49</v>
      </c>
      <c r="B57" s="112" t="s">
        <v>94</v>
      </c>
      <c r="C57" s="102"/>
      <c r="D57" s="71"/>
      <c r="E57" s="122">
        <v>1</v>
      </c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64">
        <v>15</v>
      </c>
      <c r="AM57" s="40"/>
      <c r="AN57" s="40">
        <v>15</v>
      </c>
      <c r="AO57" s="46"/>
      <c r="AP57" s="41"/>
    </row>
    <row r="58" spans="1:42">
      <c r="A58" s="100">
        <v>50</v>
      </c>
      <c r="B58" s="112" t="s">
        <v>91</v>
      </c>
      <c r="C58" s="102"/>
      <c r="D58" s="71"/>
      <c r="E58" s="122"/>
      <c r="F58" s="37">
        <v>1</v>
      </c>
      <c r="G58" s="37">
        <v>30</v>
      </c>
      <c r="H58" s="38">
        <v>15</v>
      </c>
      <c r="I58" s="38"/>
      <c r="J58" s="38">
        <v>15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/>
      <c r="AH58" s="40"/>
      <c r="AI58" s="40"/>
      <c r="AJ58" s="41"/>
      <c r="AK58" s="42"/>
      <c r="AL58" s="39">
        <v>15</v>
      </c>
      <c r="AM58" s="40"/>
      <c r="AN58" s="40">
        <v>15</v>
      </c>
      <c r="AO58" s="46"/>
      <c r="AP58" s="41"/>
    </row>
    <row r="59" spans="1:42">
      <c r="A59" s="100">
        <v>51</v>
      </c>
      <c r="B59" s="112" t="s">
        <v>102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52</v>
      </c>
      <c r="B60" s="112" t="s">
        <v>98</v>
      </c>
      <c r="C60" s="102"/>
      <c r="D60" s="71"/>
      <c r="E60" s="122">
        <v>1</v>
      </c>
      <c r="F60" s="37">
        <v>2</v>
      </c>
      <c r="G60" s="37">
        <v>45</v>
      </c>
      <c r="H60" s="38">
        <v>15</v>
      </c>
      <c r="I60" s="38"/>
      <c r="J60" s="38">
        <v>30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64">
        <v>15</v>
      </c>
      <c r="AC60" s="40"/>
      <c r="AD60" s="40">
        <v>30</v>
      </c>
      <c r="AE60" s="41"/>
      <c r="AF60" s="42"/>
      <c r="AG60" s="66"/>
      <c r="AH60" s="40"/>
      <c r="AI60" s="40"/>
      <c r="AJ60" s="41"/>
      <c r="AK60" s="42"/>
      <c r="AL60" s="39"/>
      <c r="AM60" s="40"/>
      <c r="AN60" s="40"/>
      <c r="AO60" s="46"/>
      <c r="AP60" s="41"/>
    </row>
    <row r="61" spans="1:42">
      <c r="A61" s="100">
        <v>53</v>
      </c>
      <c r="B61" s="112" t="s">
        <v>95</v>
      </c>
      <c r="C61" s="102"/>
      <c r="D61" s="71"/>
      <c r="E61" s="122"/>
      <c r="F61" s="37">
        <v>1</v>
      </c>
      <c r="G61" s="37">
        <v>15</v>
      </c>
      <c r="H61" s="38">
        <v>15</v>
      </c>
      <c r="I61" s="38"/>
      <c r="J61" s="38"/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6"/>
      <c r="AH61" s="40"/>
      <c r="AI61" s="40"/>
      <c r="AJ61" s="41"/>
      <c r="AK61" s="42"/>
      <c r="AL61" s="39">
        <v>15</v>
      </c>
      <c r="AM61" s="40"/>
      <c r="AN61" s="40"/>
      <c r="AO61" s="46"/>
      <c r="AP61" s="41"/>
    </row>
    <row r="62" spans="1:42">
      <c r="A62" s="100">
        <v>54</v>
      </c>
      <c r="B62" s="112" t="s">
        <v>106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>
        <v>15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15</v>
      </c>
      <c r="AM62" s="40"/>
      <c r="AN62" s="40">
        <v>15</v>
      </c>
      <c r="AO62" s="46"/>
      <c r="AP62" s="41"/>
    </row>
    <row r="63" spans="1:42">
      <c r="A63" s="100">
        <v>55</v>
      </c>
      <c r="B63" s="112" t="s">
        <v>96</v>
      </c>
      <c r="C63" s="102"/>
      <c r="D63" s="71"/>
      <c r="E63" s="122"/>
      <c r="F63" s="37">
        <v>2</v>
      </c>
      <c r="G63" s="37">
        <v>30</v>
      </c>
      <c r="H63" s="38">
        <v>15</v>
      </c>
      <c r="I63" s="38"/>
      <c r="J63" s="38"/>
      <c r="K63" s="38">
        <v>15</v>
      </c>
      <c r="L63" s="38"/>
      <c r="M63" s="39"/>
      <c r="N63" s="40"/>
      <c r="O63" s="40"/>
      <c r="P63" s="41"/>
      <c r="Q63" s="42"/>
      <c r="R63" s="39"/>
      <c r="S63" s="40"/>
      <c r="T63" s="40"/>
      <c r="U63" s="41"/>
      <c r="V63" s="42"/>
      <c r="W63" s="39"/>
      <c r="X63" s="40"/>
      <c r="Y63" s="40"/>
      <c r="Z63" s="41"/>
      <c r="AA63" s="42"/>
      <c r="AB63" s="39"/>
      <c r="AC63" s="40"/>
      <c r="AD63" s="40"/>
      <c r="AE63" s="41"/>
      <c r="AF63" s="42"/>
      <c r="AG63" s="39"/>
      <c r="AH63" s="40"/>
      <c r="AI63" s="40"/>
      <c r="AJ63" s="41"/>
      <c r="AK63" s="42"/>
      <c r="AL63" s="39">
        <v>15</v>
      </c>
      <c r="AM63" s="40"/>
      <c r="AN63" s="40">
        <v>15</v>
      </c>
      <c r="AO63" s="46"/>
      <c r="AP63" s="41"/>
    </row>
    <row r="64" spans="1:42">
      <c r="A64" s="100">
        <v>56</v>
      </c>
      <c r="B64" s="113" t="s">
        <v>97</v>
      </c>
      <c r="C64" s="102"/>
      <c r="D64" s="71" t="s">
        <v>48</v>
      </c>
      <c r="E64" s="122">
        <v>1</v>
      </c>
      <c r="F64" s="37">
        <f t="shared" si="16"/>
        <v>1</v>
      </c>
      <c r="G64" s="37">
        <v>45</v>
      </c>
      <c r="H64" s="38">
        <v>15</v>
      </c>
      <c r="I64" s="38">
        <f t="shared" ca="1" si="17"/>
        <v>0</v>
      </c>
      <c r="J64" s="38">
        <v>30</v>
      </c>
      <c r="K64" s="38"/>
      <c r="L64" s="38">
        <f t="shared" ca="1" si="17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61">
        <v>15</v>
      </c>
      <c r="AH64" s="46"/>
      <c r="AI64" s="46">
        <v>30</v>
      </c>
      <c r="AJ64" s="47"/>
      <c r="AK64" s="48"/>
      <c r="AL64" s="121"/>
      <c r="AM64" s="46"/>
      <c r="AN64" s="46"/>
      <c r="AO64" s="46"/>
      <c r="AP64" s="47"/>
    </row>
    <row r="65" spans="1:42">
      <c r="A65" s="100">
        <v>57</v>
      </c>
      <c r="B65" s="114" t="s">
        <v>50</v>
      </c>
      <c r="C65" s="102"/>
      <c r="D65" s="44" t="s">
        <v>51</v>
      </c>
      <c r="E65" s="122">
        <v>0</v>
      </c>
      <c r="F65" s="37">
        <f t="shared" si="16"/>
        <v>2</v>
      </c>
      <c r="G65" s="37">
        <v>60</v>
      </c>
      <c r="H65" s="38">
        <f t="shared" ref="H65:L66" ca="1" si="19">SUMIF(OFFSET($M$4,0,0,1,$L$2*5),H$4,$M65)*IF($G$2="S",15,1)</f>
        <v>0</v>
      </c>
      <c r="I65" s="38">
        <f t="shared" ca="1" si="19"/>
        <v>0</v>
      </c>
      <c r="J65" s="38">
        <f t="shared" ca="1" si="19"/>
        <v>0</v>
      </c>
      <c r="K65" s="38">
        <v>60</v>
      </c>
      <c r="L65" s="38">
        <f t="shared" ca="1" si="19"/>
        <v>0</v>
      </c>
      <c r="M65" s="45"/>
      <c r="N65" s="46"/>
      <c r="O65" s="46"/>
      <c r="P65" s="47"/>
      <c r="Q65" s="48"/>
      <c r="R65" s="45"/>
      <c r="S65" s="46"/>
      <c r="T65" s="46"/>
      <c r="U65" s="47"/>
      <c r="V65" s="48"/>
      <c r="W65" s="45"/>
      <c r="X65" s="46"/>
      <c r="Y65" s="46"/>
      <c r="Z65" s="47"/>
      <c r="AA65" s="48"/>
      <c r="AB65" s="45"/>
      <c r="AC65" s="46"/>
      <c r="AD65" s="46"/>
      <c r="AE65" s="47"/>
      <c r="AF65" s="48"/>
      <c r="AG65" s="45"/>
      <c r="AH65" s="46"/>
      <c r="AI65" s="46"/>
      <c r="AJ65" s="47">
        <v>30</v>
      </c>
      <c r="AK65" s="48"/>
      <c r="AL65" s="45"/>
      <c r="AM65" s="46"/>
      <c r="AN65" s="46"/>
      <c r="AO65" s="46">
        <v>30</v>
      </c>
      <c r="AP65" s="47"/>
    </row>
    <row r="66" spans="1:42" ht="15" thickBot="1">
      <c r="A66" s="101">
        <v>58</v>
      </c>
      <c r="B66" s="72" t="s">
        <v>52</v>
      </c>
      <c r="C66" s="103"/>
      <c r="D66" s="73"/>
      <c r="E66" s="122">
        <v>0</v>
      </c>
      <c r="F66" s="117">
        <f t="shared" si="16"/>
        <v>1</v>
      </c>
      <c r="G66" s="117">
        <v>150</v>
      </c>
      <c r="H66" s="38">
        <f t="shared" ca="1" si="19"/>
        <v>0</v>
      </c>
      <c r="I66" s="38">
        <f t="shared" ca="1" si="19"/>
        <v>0</v>
      </c>
      <c r="J66" s="38">
        <f t="shared" ca="1" si="19"/>
        <v>0</v>
      </c>
      <c r="K66" s="38">
        <f t="shared" ca="1" si="19"/>
        <v>0</v>
      </c>
      <c r="L66" s="38">
        <v>150</v>
      </c>
      <c r="M66" s="74"/>
      <c r="N66" s="75"/>
      <c r="O66" s="75"/>
      <c r="P66" s="76"/>
      <c r="Q66" s="77"/>
      <c r="R66" s="74"/>
      <c r="S66" s="75"/>
      <c r="T66" s="75"/>
      <c r="U66" s="76"/>
      <c r="V66" s="77"/>
      <c r="W66" s="74"/>
      <c r="X66" s="75"/>
      <c r="Y66" s="75"/>
      <c r="Z66" s="76"/>
      <c r="AA66" s="77"/>
      <c r="AB66" s="74"/>
      <c r="AC66" s="75"/>
      <c r="AD66" s="75"/>
      <c r="AE66" s="76"/>
      <c r="AF66" s="77"/>
      <c r="AG66" s="74"/>
      <c r="AH66" s="75"/>
      <c r="AI66" s="75"/>
      <c r="AJ66" s="76"/>
      <c r="AK66" s="77"/>
      <c r="AL66" s="74"/>
      <c r="AM66" s="75"/>
      <c r="AN66" s="75"/>
      <c r="AO66" s="75"/>
      <c r="AP66" s="76">
        <v>150</v>
      </c>
    </row>
    <row r="67" spans="1:42" ht="15" thickBot="1">
      <c r="A67" s="78"/>
      <c r="B67" s="104" t="s">
        <v>53</v>
      </c>
      <c r="C67" s="79"/>
      <c r="D67" s="79"/>
      <c r="E67" s="80">
        <f t="shared" ref="E67:L67" si="20">E5+E15+E32+E49</f>
        <v>23</v>
      </c>
      <c r="F67" s="80">
        <f t="shared" si="20"/>
        <v>89</v>
      </c>
      <c r="G67" s="80">
        <f t="shared" ca="1" si="20"/>
        <v>2175</v>
      </c>
      <c r="H67" s="124">
        <f t="shared" ca="1" si="20"/>
        <v>810</v>
      </c>
      <c r="I67" s="120">
        <f t="shared" ca="1" si="20"/>
        <v>90</v>
      </c>
      <c r="J67" s="120">
        <f t="shared" ca="1" si="20"/>
        <v>825</v>
      </c>
      <c r="K67" s="120">
        <f t="shared" ca="1" si="20"/>
        <v>300</v>
      </c>
      <c r="L67" s="120">
        <f t="shared" ca="1" si="20"/>
        <v>150</v>
      </c>
      <c r="M67" s="119">
        <f>M5+M15+M32+MK49</f>
        <v>225</v>
      </c>
      <c r="N67" s="120">
        <f>N5+N15+N32+N49</f>
        <v>60</v>
      </c>
      <c r="O67" s="120">
        <f>O5+O15+O32+O49</f>
        <v>75</v>
      </c>
      <c r="P67" s="125">
        <f>P5+P15+P32+P49</f>
        <v>75</v>
      </c>
      <c r="Q67" s="81">
        <f>SUMPRODUCT(Q$6:Q$66,$AV$6:$AV$66)</f>
        <v>0</v>
      </c>
      <c r="R67" s="119">
        <f>R5+R15+R32+R49</f>
        <v>105</v>
      </c>
      <c r="S67" s="120">
        <f>S5+S15+S32+S49</f>
        <v>30</v>
      </c>
      <c r="T67" s="120">
        <f>T5+T15+T32+T49</f>
        <v>120</v>
      </c>
      <c r="U67" s="125">
        <f>U5+U15+U32+U49</f>
        <v>60</v>
      </c>
      <c r="V67" s="81">
        <f>SUMPRODUCT(V$6:V$66,$AV$6:$AV$66)</f>
        <v>0</v>
      </c>
      <c r="W67" s="119">
        <f>W5+W15+W32+W49</f>
        <v>150</v>
      </c>
      <c r="X67" s="120">
        <f>X5+X15+X32+X49</f>
        <v>0</v>
      </c>
      <c r="Y67" s="120">
        <f>Y5+Y15+Y32+Y49</f>
        <v>225</v>
      </c>
      <c r="Z67" s="125">
        <f>Z5+Z15+Z32+Z49</f>
        <v>45</v>
      </c>
      <c r="AA67" s="81">
        <f>SUMPRODUCT(AA$6:AA$66,$AV$6:$AV$66)</f>
        <v>0</v>
      </c>
      <c r="AB67" s="119">
        <f>AB5+AB15+AB32+AB49</f>
        <v>90</v>
      </c>
      <c r="AC67" s="120">
        <f>SUM(AC6:AC66)</f>
        <v>0</v>
      </c>
      <c r="AD67" s="120">
        <f>AD5+AD15+AD32+AD49</f>
        <v>165</v>
      </c>
      <c r="AE67" s="125">
        <f>AE5+AE15+AE32+AE49</f>
        <v>45</v>
      </c>
      <c r="AF67" s="81">
        <f>SUMPRODUCT(AF$6:AF$66,$AV$6:$AV$66)</f>
        <v>0</v>
      </c>
      <c r="AG67" s="119">
        <f>AG5+AG15+AG32+AG49</f>
        <v>150</v>
      </c>
      <c r="AH67" s="120">
        <f>SUM(AH6:AH66)</f>
        <v>0</v>
      </c>
      <c r="AI67" s="120">
        <f>AI5+AI15+AI32+AI49</f>
        <v>180</v>
      </c>
      <c r="AJ67" s="125">
        <f>AJ5+AJ15+AJ32+AJ49</f>
        <v>30</v>
      </c>
      <c r="AK67" s="81">
        <f>SUMPRODUCT(AK$6:AK$66,$AV$6:$AV$66)</f>
        <v>0</v>
      </c>
      <c r="AL67" s="119">
        <f>AL5+AL15+AL32+AL49</f>
        <v>90</v>
      </c>
      <c r="AM67" s="120">
        <f>SUM(AM6:AM66)</f>
        <v>0</v>
      </c>
      <c r="AN67" s="120">
        <f>AN5+AN15+AN32+AN49</f>
        <v>75</v>
      </c>
      <c r="AO67" s="125">
        <f>AO5+AO15+AO32+AO49</f>
        <v>30</v>
      </c>
      <c r="AP67" s="82">
        <f>AP5+AP15+AP32+AP49</f>
        <v>150</v>
      </c>
    </row>
    <row r="68" spans="1:42" ht="15" thickBot="1">
      <c r="B68" s="84" t="s">
        <v>54</v>
      </c>
      <c r="C68" s="4"/>
      <c r="D68" s="4"/>
      <c r="E68" s="85"/>
      <c r="F68" s="86"/>
      <c r="G68" s="83"/>
      <c r="H68" s="141" t="s">
        <v>55</v>
      </c>
      <c r="I68" s="142"/>
      <c r="J68" s="142"/>
      <c r="K68" s="142"/>
      <c r="L68" s="143"/>
      <c r="M68" s="138">
        <f>SUM(M67:P67)</f>
        <v>435</v>
      </c>
      <c r="N68" s="139"/>
      <c r="O68" s="139"/>
      <c r="P68" s="139"/>
      <c r="Q68" s="140"/>
      <c r="R68" s="138">
        <f>SUM(R67:V67)</f>
        <v>315</v>
      </c>
      <c r="S68" s="139"/>
      <c r="T68" s="139"/>
      <c r="U68" s="139"/>
      <c r="V68" s="140"/>
      <c r="W68" s="138">
        <f>SUM(W67:AA67)</f>
        <v>420</v>
      </c>
      <c r="X68" s="139"/>
      <c r="Y68" s="139"/>
      <c r="Z68" s="139"/>
      <c r="AA68" s="140"/>
      <c r="AB68" s="138">
        <f>SUM(AB67:AF67)</f>
        <v>300</v>
      </c>
      <c r="AC68" s="139"/>
      <c r="AD68" s="139"/>
      <c r="AE68" s="139"/>
      <c r="AF68" s="140"/>
      <c r="AG68" s="138">
        <f>SUM(AG67:AK67)</f>
        <v>360</v>
      </c>
      <c r="AH68" s="139"/>
      <c r="AI68" s="139"/>
      <c r="AJ68" s="139"/>
      <c r="AK68" s="140"/>
      <c r="AL68" s="138">
        <f>SUM(AL67:AP67)</f>
        <v>345</v>
      </c>
      <c r="AM68" s="139"/>
      <c r="AN68" s="139"/>
      <c r="AO68" s="139"/>
      <c r="AP68" s="140"/>
    </row>
    <row r="69" spans="1:42" ht="15" thickBot="1">
      <c r="A69" s="87"/>
      <c r="B69" s="87" t="s">
        <v>88</v>
      </c>
      <c r="C69" s="5" t="s">
        <v>48</v>
      </c>
      <c r="D69" s="88" t="e">
        <f>#REF!</f>
        <v>#REF!</v>
      </c>
      <c r="E69" s="130" t="e">
        <f>#REF!</f>
        <v>#REF!</v>
      </c>
      <c r="F69" s="130"/>
      <c r="G69" s="89"/>
      <c r="H69" s="131" t="s">
        <v>56</v>
      </c>
      <c r="I69" s="132"/>
      <c r="J69" s="78" t="s">
        <v>57</v>
      </c>
      <c r="K69" s="90"/>
      <c r="L69" s="91"/>
      <c r="M69" s="135">
        <v>4</v>
      </c>
      <c r="N69" s="136"/>
      <c r="O69" s="136"/>
      <c r="P69" s="136"/>
      <c r="Q69" s="137"/>
      <c r="R69" s="135">
        <v>3</v>
      </c>
      <c r="S69" s="136"/>
      <c r="T69" s="136"/>
      <c r="U69" s="136"/>
      <c r="V69" s="137"/>
      <c r="W69" s="135">
        <v>6</v>
      </c>
      <c r="X69" s="136"/>
      <c r="Y69" s="136"/>
      <c r="Z69" s="136"/>
      <c r="AA69" s="137"/>
      <c r="AB69" s="135">
        <v>5</v>
      </c>
      <c r="AC69" s="136"/>
      <c r="AD69" s="136"/>
      <c r="AE69" s="136"/>
      <c r="AF69" s="137"/>
      <c r="AG69" s="135">
        <v>3</v>
      </c>
      <c r="AH69" s="136"/>
      <c r="AI69" s="136"/>
      <c r="AJ69" s="136"/>
      <c r="AK69" s="137"/>
      <c r="AL69" s="135">
        <v>1</v>
      </c>
      <c r="AM69" s="136"/>
      <c r="AN69" s="136"/>
      <c r="AO69" s="136"/>
      <c r="AP69" s="137"/>
    </row>
    <row r="70" spans="1:42" ht="15" thickBot="1">
      <c r="A70" s="87"/>
      <c r="B70" s="87" t="s">
        <v>89</v>
      </c>
      <c r="C70" s="5" t="s">
        <v>49</v>
      </c>
      <c r="D70" s="88" t="e">
        <f>#REF!</f>
        <v>#REF!</v>
      </c>
      <c r="E70" s="130" t="e">
        <f>#REF!</f>
        <v>#REF!</v>
      </c>
      <c r="F70" s="130"/>
      <c r="G70" s="89"/>
      <c r="H70" s="133"/>
      <c r="I70" s="134"/>
      <c r="J70" s="92" t="s">
        <v>58</v>
      </c>
      <c r="K70" s="81"/>
      <c r="L70" s="93"/>
      <c r="M70" s="138">
        <v>23</v>
      </c>
      <c r="N70" s="139"/>
      <c r="O70" s="139"/>
      <c r="P70" s="139"/>
      <c r="Q70" s="140"/>
      <c r="R70" s="138">
        <v>13</v>
      </c>
      <c r="S70" s="139"/>
      <c r="T70" s="139"/>
      <c r="U70" s="139"/>
      <c r="V70" s="140"/>
      <c r="W70" s="138">
        <v>15</v>
      </c>
      <c r="X70" s="139"/>
      <c r="Y70" s="139"/>
      <c r="Z70" s="139"/>
      <c r="AA70" s="140"/>
      <c r="AB70" s="138">
        <v>7</v>
      </c>
      <c r="AC70" s="139"/>
      <c r="AD70" s="139"/>
      <c r="AE70" s="139"/>
      <c r="AF70" s="140"/>
      <c r="AG70" s="138">
        <v>17</v>
      </c>
      <c r="AH70" s="139"/>
      <c r="AI70" s="139"/>
      <c r="AJ70" s="139"/>
      <c r="AK70" s="140"/>
      <c r="AL70" s="138">
        <v>11</v>
      </c>
      <c r="AM70" s="139"/>
      <c r="AN70" s="139"/>
      <c r="AO70" s="139"/>
      <c r="AP70" s="140"/>
    </row>
    <row r="71" spans="1:42">
      <c r="A71" s="87"/>
      <c r="B71" s="87" t="s">
        <v>100</v>
      </c>
      <c r="C71" s="95"/>
      <c r="D71" s="95"/>
      <c r="E71" s="85"/>
      <c r="F71" s="86"/>
      <c r="G71" s="83"/>
      <c r="H71" s="96"/>
      <c r="I71" s="96"/>
      <c r="J71" s="97"/>
      <c r="K71" s="83"/>
      <c r="L71" s="98"/>
      <c r="M71" s="98"/>
      <c r="N71" s="83"/>
      <c r="O71" s="83"/>
      <c r="P71" s="83"/>
      <c r="Q71" s="98"/>
      <c r="R71" s="83"/>
      <c r="S71" s="83"/>
      <c r="T71" s="83"/>
      <c r="U71" s="83"/>
      <c r="V71" s="98"/>
      <c r="W71" s="83"/>
      <c r="X71" s="83"/>
      <c r="Y71" s="83"/>
      <c r="Z71" s="83"/>
      <c r="AA71" s="98"/>
      <c r="AB71" s="83"/>
      <c r="AC71" s="83"/>
      <c r="AD71" s="83"/>
      <c r="AE71" s="83"/>
      <c r="AF71" s="98"/>
      <c r="AG71" s="83"/>
      <c r="AH71" s="83"/>
      <c r="AI71" s="83"/>
      <c r="AJ71" s="83"/>
      <c r="AK71" s="98"/>
      <c r="AL71" s="83"/>
      <c r="AM71" s="83"/>
      <c r="AN71" s="83"/>
      <c r="AO71" s="83"/>
      <c r="AP71" s="98"/>
    </row>
    <row r="72" spans="1:42">
      <c r="B72" s="94" t="s">
        <v>59</v>
      </c>
      <c r="W72" s="159" t="s">
        <v>112</v>
      </c>
    </row>
    <row r="73" spans="1:42">
      <c r="W73" s="159" t="s">
        <v>111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70:AP70"/>
    <mergeCell ref="H68:L68"/>
    <mergeCell ref="M68:Q68"/>
    <mergeCell ref="R68:V68"/>
    <mergeCell ref="W68:AA68"/>
    <mergeCell ref="AB68:AF68"/>
    <mergeCell ref="AB69:AF69"/>
    <mergeCell ref="AG68:AK68"/>
    <mergeCell ref="AL68:AP68"/>
    <mergeCell ref="AB70:AF70"/>
    <mergeCell ref="AG69:AK69"/>
    <mergeCell ref="AL69:AP69"/>
    <mergeCell ref="AG70:AK70"/>
    <mergeCell ref="E69:F69"/>
    <mergeCell ref="H69:I70"/>
    <mergeCell ref="M69:Q69"/>
    <mergeCell ref="R69:V69"/>
    <mergeCell ref="W69:AA69"/>
    <mergeCell ref="E70:F70"/>
    <mergeCell ref="M70:Q70"/>
    <mergeCell ref="R70:V70"/>
    <mergeCell ref="W70:AA70"/>
  </mergeCells>
  <conditionalFormatting sqref="H69 F71 E69:E71 E72:F65479 A67:F67 E68:F68 J69:L71 H4:AP4 H3:L3 F49:G49 H67:AO67 E2:E66 F1:F67 H6:L66">
    <cfRule type="cellIs" dxfId="5" priority="7" stopIfTrue="1" operator="equal">
      <formula>0</formula>
    </cfRule>
  </conditionalFormatting>
  <conditionalFormatting sqref="D5 D11:D66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8 D72:D65479 D19:F24 D51:F51 D15:F15 D5:F5 D32:F32 D6:D14 D16:D18 D25:D31 D33:D43 D50 E9:F10 D49:G49 D52:D65">
    <cfRule type="cellIs" dxfId="2" priority="4" stopIfTrue="1" operator="equal">
      <formula>"k"</formula>
    </cfRule>
  </conditionalFormatting>
  <conditionalFormatting sqref="H5:L5 E15:L15 E32:L32 E49:L49">
    <cfRule type="cellIs" dxfId="1" priority="2" stopIfTrue="1" operator="equal">
      <formula>0</formula>
    </cfRule>
  </conditionalFormatting>
  <conditionalFormatting sqref="G6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AP-s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2024-07-15T08:42:12Z</dcterms:modified>
</cp:coreProperties>
</file>